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0490" windowHeight="7620" tabRatio="715"/>
  </bookViews>
  <sheets>
    <sheet name="Présentation" sheetId="1" r:id="rId1"/>
    <sheet name="Mes élèves" sheetId="2" r:id="rId2"/>
    <sheet name="Résultats test rentrée français" sheetId="3" r:id="rId3"/>
    <sheet name="Bilan élève composante français" sheetId="4" r:id="rId4"/>
    <sheet name="Groupes besoin fr" sheetId="5" r:id="rId5"/>
    <sheet name="Résultats test rentrée maths" sheetId="6" r:id="rId6"/>
    <sheet name="Bilan élève composante Maths" sheetId="7" r:id="rId7"/>
    <sheet name="Groupes besoin maths" sheetId="8" r:id="rId8"/>
  </sheets>
  <definedNames>
    <definedName name="composante" localSheetId="6">'Bilan élève composante Maths'!$AH$4:$AH$14</definedName>
    <definedName name="composante">'Bilan élève composante français'!$AH$4:$AH$18</definedName>
    <definedName name="composantesresultats" localSheetId="6">'Bilan élève composante Maths'!$C$8:$AF$15</definedName>
    <definedName name="composantesresultats">'Bilan élève composante français'!$C$5:$AF$19</definedName>
    <definedName name="COPIE1" localSheetId="6">'Bilan élève composante Maths'!$BD$3:$BD$28</definedName>
    <definedName name="COPIE1">'Bilan élève composante français'!$BD$3:$BD$32</definedName>
    <definedName name="COPIE2" localSheetId="6">'Bilan élève composante Maths'!$BE$3:$BE$28</definedName>
    <definedName name="COPIE2">'Bilan élève composante français'!$BE$3:$BE$32</definedName>
    <definedName name="COPIE3" localSheetId="6">'Bilan élève composante Maths'!$BF$3:$BF$28</definedName>
    <definedName name="COPIE3">'Bilan élève composante français'!$BF$3:$BF$32</definedName>
    <definedName name="COPIE4" localSheetId="6">'Bilan élève composante Maths'!$BG$3:$BG$28</definedName>
    <definedName name="COPIE4">'Bilan élève composante français'!$BG$3:$BG$32</definedName>
    <definedName name="ELEVESCOMPOSANTE" localSheetId="6">'Bilan élève composante Maths'!$C$2:$AF$2</definedName>
    <definedName name="ELEVESCOMPOSANTE">'Bilan élève composante français'!$C$2:$AF$2</definedName>
    <definedName name="ELEVESRECHERCHE" localSheetId="6">'Bilan élève composante Maths'!$AI$3:$AI$28</definedName>
    <definedName name="ELEVESRECHERCHE">'Bilan élève composante français'!$AI$3:$AI$32</definedName>
    <definedName name="fluence1" localSheetId="6">'Bilan élève composante Maths'!$AR$3:$AR$28</definedName>
    <definedName name="fluence1">'Bilan élève composante français'!$AR$3:$AR$32</definedName>
    <definedName name="FLUENCE2" localSheetId="6">'Bilan élève composante Maths'!$AS$3:$AS$28</definedName>
    <definedName name="FLUENCE2">'Bilan élève composante français'!$AS$3:$AS$32</definedName>
    <definedName name="FLUENCE3" localSheetId="6">'Bilan élève composante Maths'!$AT$3:$AT$28</definedName>
    <definedName name="FLUENCE3">'Bilan élève composante français'!$AT$3:$AT$32</definedName>
    <definedName name="FLUENCE4" localSheetId="6">'Bilan élève composante Maths'!$AU$3:$AU$28</definedName>
    <definedName name="FLUENCE4">'Bilan élève composante français'!$AU$3:$AU$32</definedName>
    <definedName name="GRAMM1" localSheetId="6">'Bilan élève composante Maths'!$BP$3:$BP$28</definedName>
    <definedName name="GRAMM1">'Bilan élève composante français'!$BP$3:$BP$32</definedName>
    <definedName name="GRAMM2" localSheetId="6">'Bilan élève composante Maths'!$BQ$3:$BQ$28</definedName>
    <definedName name="GRAMM2">'Bilan élève composante français'!$BQ$3:$BQ$32</definedName>
    <definedName name="GRAMM3" localSheetId="6">'Bilan élève composante Maths'!$BR$3:$BR$28</definedName>
    <definedName name="GRAMM3">'Bilan élève composante français'!$BR$3:$BR$32</definedName>
    <definedName name="GRAMM4" localSheetId="6">'Bilan élève composante Maths'!$BS$3:$BS$28</definedName>
    <definedName name="GRAMM4">'Bilan élève composante français'!$BS$3:$BS$32</definedName>
    <definedName name="LECTURE1" localSheetId="6">'Bilan élève composante Maths'!$AZ$3:$AZ$28</definedName>
    <definedName name="LECTURE1">'Bilan élève composante français'!$AZ$3:$AZ$32</definedName>
    <definedName name="LECTURE2" localSheetId="6">'Bilan élève composante Maths'!$BA$3:$BA$28</definedName>
    <definedName name="LECTURE2">'Bilan élève composante français'!$BA$3:$BA$32</definedName>
    <definedName name="LECTURE3" localSheetId="6">'Bilan élève composante Maths'!$BB$3:$BB$28</definedName>
    <definedName name="LECTURE3">'Bilan élève composante français'!$BB$3:$BB$32</definedName>
    <definedName name="LECTURE4" localSheetId="6">'Bilan élève composante Maths'!$BC$3:$BC$28</definedName>
    <definedName name="LECTURE4">'Bilan élève composante français'!$BC$3:$BC$32</definedName>
    <definedName name="nomeleve">'Mes élèves'!$A$2:$A$31</definedName>
    <definedName name="numeroeleve">'Mes élèves'!$I$2:$I$31</definedName>
    <definedName name="ORTHO1" localSheetId="6">'Bilan élève composante Maths'!$BH$3:$BH$28</definedName>
    <definedName name="ORTHO1">'Bilan élève composante français'!$BH$3:$BH$32</definedName>
    <definedName name="ORTHO2" localSheetId="6">'Bilan élève composante Maths'!$BI$3:$BI$28</definedName>
    <definedName name="ORTHO2">'Bilan élève composante français'!$BI$3:$BI$32</definedName>
    <definedName name="ORTHO3" localSheetId="6">'Bilan élève composante Maths'!$BJ$3:$BJ$28</definedName>
    <definedName name="ORTHO3">'Bilan élève composante français'!$BJ$3:$BJ$32</definedName>
    <definedName name="ORTHO4" localSheetId="6">'Bilan élève composante Maths'!$BK$3:$BK$28</definedName>
    <definedName name="ORTHO4">'Bilan élève composante français'!$BK$3:$BK$32</definedName>
    <definedName name="ORTHOG1" localSheetId="6">'Bilan élève composante Maths'!$BL$3:$BL$28</definedName>
    <definedName name="ORTHOG1">'Bilan élève composante français'!$BL$3:$BL$32</definedName>
    <definedName name="ORTHOG2" localSheetId="6">'Bilan élève composante Maths'!$BM$3:$BM$28</definedName>
    <definedName name="ORTHOG2">'Bilan élève composante français'!$BM$3:$BM$32</definedName>
    <definedName name="ORTHOG3" localSheetId="6">'Bilan élève composante Maths'!$BN$3:$BN$28</definedName>
    <definedName name="ORTHOG3">'Bilan élève composante français'!$BN$3:$BN$32</definedName>
    <definedName name="ORTHOG4" localSheetId="6">'Bilan élève composante Maths'!$BO$3:$BO$28</definedName>
    <definedName name="ORTHOG4">'Bilan élève composante français'!$BO$3:$BO$32</definedName>
    <definedName name="reco1" localSheetId="6">'Bilan élève composante Maths'!$AV$3:$AV$28</definedName>
    <definedName name="reco1">'Bilan élève composante français'!$AV$3:$AV$32</definedName>
    <definedName name="reco2" localSheetId="6">'Bilan élève composante Maths'!$AW$3:$AW$28</definedName>
    <definedName name="reco2">'Bilan élève composante français'!$AW$3:$AW$32</definedName>
    <definedName name="reco3" localSheetId="6">'Bilan élève composante Maths'!$AX$3:$AX$28</definedName>
    <definedName name="reco3">'Bilan élève composante français'!$AX$3:$AX$32</definedName>
    <definedName name="reco4" localSheetId="6">'Bilan élève composante Maths'!$AY$3:$AY$28</definedName>
    <definedName name="reco4">'Bilan élève composante français'!$AY$3:$AY$32</definedName>
    <definedName name="_xlnm.Print_Area" localSheetId="3">'Bilan élève composante français'!$A$1:$AF$18</definedName>
    <definedName name="_xlnm.Print_Area" localSheetId="6">'Bilan élève composante Maths'!$A$1:$AF$14</definedName>
    <definedName name="_xlnm.Print_Area" localSheetId="4">'Groupes besoin fr'!$B$3:$AK$34</definedName>
    <definedName name="_xlnm.Print_Area" localSheetId="7">'Groupes besoin maths'!$B$1:$AP$33</definedName>
    <definedName name="_xlnm.Print_Area" localSheetId="1">'Mes élèves'!$A$1:$C$32</definedName>
    <definedName name="_xlnm.Print_Area" localSheetId="0">Présentation!$A$1:$G$25</definedName>
    <definedName name="_xlnm.Print_Area" localSheetId="2">'Résultats test rentrée français'!$A$1:$AF$22</definedName>
    <definedName name="_xlnm.Print_Area" localSheetId="5">'Résultats test rentrée maths'!$A$1:$AG$30</definedName>
  </definedNames>
  <calcPr calcId="145621"/>
</workbook>
</file>

<file path=xl/calcChain.xml><?xml version="1.0" encoding="utf-8"?>
<calcChain xmlns="http://schemas.openxmlformats.org/spreadsheetml/2006/main">
  <c r="AF5" i="4" l="1"/>
  <c r="D5" i="4"/>
  <c r="E5" i="4"/>
  <c r="F5" i="4"/>
  <c r="G5" i="4"/>
  <c r="H5" i="4"/>
  <c r="I5" i="4"/>
  <c r="J5" i="4"/>
  <c r="K5" i="4"/>
  <c r="L5" i="4"/>
  <c r="M5" i="4"/>
  <c r="N5" i="4"/>
  <c r="O5" i="4"/>
  <c r="P5" i="4"/>
  <c r="Q5" i="4"/>
  <c r="R5" i="4"/>
  <c r="S5" i="4"/>
  <c r="T5" i="4"/>
  <c r="U5" i="4"/>
  <c r="V5" i="4"/>
  <c r="W5" i="4"/>
  <c r="X5" i="4"/>
  <c r="Y5" i="4"/>
  <c r="Z5" i="4"/>
  <c r="AA5" i="4"/>
  <c r="AB5" i="4"/>
  <c r="AC5" i="4"/>
  <c r="AD5" i="4"/>
  <c r="AE5" i="4"/>
  <c r="D7" i="4"/>
  <c r="E7" i="4"/>
  <c r="F7" i="4"/>
  <c r="G7" i="4"/>
  <c r="H7" i="4"/>
  <c r="I7" i="4"/>
  <c r="J7" i="4"/>
  <c r="K7" i="4"/>
  <c r="L7" i="4"/>
  <c r="M7" i="4"/>
  <c r="N7" i="4"/>
  <c r="O7" i="4"/>
  <c r="P7" i="4"/>
  <c r="Q7" i="4"/>
  <c r="R7" i="4"/>
  <c r="S7" i="4"/>
  <c r="T7" i="4"/>
  <c r="U7" i="4"/>
  <c r="V7" i="4"/>
  <c r="W7" i="4"/>
  <c r="X7" i="4"/>
  <c r="Y7" i="4"/>
  <c r="Z7" i="4"/>
  <c r="AA7" i="4"/>
  <c r="AB7" i="4"/>
  <c r="AC7" i="4"/>
  <c r="AD7" i="4"/>
  <c r="AE7" i="4"/>
  <c r="AF7" i="4"/>
  <c r="D9" i="4"/>
  <c r="E9" i="4"/>
  <c r="F9" i="4"/>
  <c r="G9" i="4"/>
  <c r="H9" i="4"/>
  <c r="I9" i="4"/>
  <c r="J9" i="4"/>
  <c r="K9" i="4"/>
  <c r="L9" i="4"/>
  <c r="M9" i="4"/>
  <c r="N9" i="4"/>
  <c r="O9" i="4"/>
  <c r="P9" i="4"/>
  <c r="Q9" i="4"/>
  <c r="R9" i="4"/>
  <c r="S9" i="4"/>
  <c r="T9" i="4"/>
  <c r="U9" i="4"/>
  <c r="V9" i="4"/>
  <c r="W9" i="4"/>
  <c r="X9" i="4"/>
  <c r="Y9" i="4"/>
  <c r="Z9" i="4"/>
  <c r="AA9" i="4"/>
  <c r="AB9" i="4"/>
  <c r="AC9" i="4"/>
  <c r="AD9" i="4"/>
  <c r="AE9" i="4"/>
  <c r="AF9" i="4"/>
  <c r="D13" i="4"/>
  <c r="E13" i="4"/>
  <c r="F13" i="4"/>
  <c r="G13" i="4"/>
  <c r="H13" i="4"/>
  <c r="I13" i="4"/>
  <c r="J13" i="4"/>
  <c r="K13" i="4"/>
  <c r="L13" i="4"/>
  <c r="M13" i="4"/>
  <c r="N13" i="4"/>
  <c r="O13" i="4"/>
  <c r="P13" i="4"/>
  <c r="Q13" i="4"/>
  <c r="R13" i="4"/>
  <c r="S13" i="4"/>
  <c r="T13" i="4"/>
  <c r="U13" i="4"/>
  <c r="V13" i="4"/>
  <c r="W13" i="4"/>
  <c r="X13" i="4"/>
  <c r="Y13" i="4"/>
  <c r="Z13" i="4"/>
  <c r="AA13" i="4"/>
  <c r="AB13" i="4"/>
  <c r="AC13" i="4"/>
  <c r="AD13" i="4"/>
  <c r="AE13" i="4"/>
  <c r="AF13" i="4"/>
  <c r="D15" i="4"/>
  <c r="E15" i="4"/>
  <c r="F15" i="4"/>
  <c r="G15" i="4"/>
  <c r="H15" i="4"/>
  <c r="I15" i="4"/>
  <c r="J15" i="4"/>
  <c r="K15" i="4"/>
  <c r="L15" i="4"/>
  <c r="M15" i="4"/>
  <c r="N15" i="4"/>
  <c r="O15" i="4"/>
  <c r="P15" i="4"/>
  <c r="Q15" i="4"/>
  <c r="R15" i="4"/>
  <c r="S15" i="4"/>
  <c r="T15" i="4"/>
  <c r="U15" i="4"/>
  <c r="V15" i="4"/>
  <c r="W15" i="4"/>
  <c r="X15" i="4"/>
  <c r="Y15" i="4"/>
  <c r="Z15" i="4"/>
  <c r="AA15" i="4"/>
  <c r="AB15" i="4"/>
  <c r="AC15" i="4"/>
  <c r="AD15" i="4"/>
  <c r="AE15" i="4"/>
  <c r="AF15" i="4"/>
  <c r="D16" i="4"/>
  <c r="E16" i="4"/>
  <c r="F16" i="4"/>
  <c r="G16" i="4"/>
  <c r="H16" i="4"/>
  <c r="I16" i="4"/>
  <c r="J16" i="4"/>
  <c r="K16" i="4"/>
  <c r="L16" i="4"/>
  <c r="M16" i="4"/>
  <c r="N16" i="4"/>
  <c r="O16" i="4"/>
  <c r="P16" i="4"/>
  <c r="Q16" i="4"/>
  <c r="R16" i="4"/>
  <c r="S16" i="4"/>
  <c r="T16" i="4"/>
  <c r="U16" i="4"/>
  <c r="V16" i="4"/>
  <c r="W16" i="4"/>
  <c r="X16" i="4"/>
  <c r="Y16" i="4"/>
  <c r="Z16" i="4"/>
  <c r="AA16" i="4"/>
  <c r="AB16" i="4"/>
  <c r="AC16" i="4"/>
  <c r="AD16" i="4"/>
  <c r="AE16" i="4"/>
  <c r="AF16" i="4"/>
  <c r="D18" i="4"/>
  <c r="E18" i="4"/>
  <c r="F18" i="4"/>
  <c r="G18" i="4"/>
  <c r="H18" i="4"/>
  <c r="I18" i="4"/>
  <c r="J18" i="4"/>
  <c r="K18" i="4"/>
  <c r="L18" i="4"/>
  <c r="M18" i="4"/>
  <c r="N18" i="4"/>
  <c r="O18" i="4"/>
  <c r="P18" i="4"/>
  <c r="Q18" i="4"/>
  <c r="R18" i="4"/>
  <c r="S18" i="4"/>
  <c r="T18" i="4"/>
  <c r="U18" i="4"/>
  <c r="V18" i="4"/>
  <c r="W18" i="4"/>
  <c r="X18" i="4"/>
  <c r="Y18" i="4"/>
  <c r="Z18" i="4"/>
  <c r="AA18" i="4"/>
  <c r="AB18" i="4"/>
  <c r="AC18" i="4"/>
  <c r="AD18" i="4"/>
  <c r="AE18" i="4"/>
  <c r="AF18" i="4"/>
  <c r="C18" i="4"/>
  <c r="C16" i="4"/>
  <c r="C15" i="4"/>
  <c r="C13" i="4"/>
  <c r="C9" i="4"/>
  <c r="C7" i="4"/>
  <c r="C5" i="4"/>
  <c r="C5" i="7" l="1"/>
  <c r="D6" i="7" l="1"/>
  <c r="K5" i="8" s="1"/>
  <c r="E6" i="7"/>
  <c r="L6" i="8" s="1"/>
  <c r="F6" i="7"/>
  <c r="L7" i="8" s="1"/>
  <c r="G6" i="7"/>
  <c r="L8" i="8" s="1"/>
  <c r="H6" i="7"/>
  <c r="I6" i="7"/>
  <c r="L10" i="8" s="1"/>
  <c r="J6" i="7"/>
  <c r="K6" i="7"/>
  <c r="L12" i="8" s="1"/>
  <c r="L6" i="7"/>
  <c r="K13" i="8" s="1"/>
  <c r="M6" i="7"/>
  <c r="L14" i="8" s="1"/>
  <c r="N6" i="7"/>
  <c r="L15" i="8" s="1"/>
  <c r="O6" i="7"/>
  <c r="L16" i="8" s="1"/>
  <c r="P6" i="7"/>
  <c r="K17" i="8" s="1"/>
  <c r="Q6" i="7"/>
  <c r="L18" i="8" s="1"/>
  <c r="R6" i="7"/>
  <c r="S6" i="7"/>
  <c r="L20" i="8" s="1"/>
  <c r="T6" i="7"/>
  <c r="K21" i="8" s="1"/>
  <c r="U6" i="7"/>
  <c r="L22" i="8" s="1"/>
  <c r="V6" i="7"/>
  <c r="L23" i="8" s="1"/>
  <c r="W6" i="7"/>
  <c r="L24" i="8" s="1"/>
  <c r="X6" i="7"/>
  <c r="K25" i="8" s="1"/>
  <c r="Y6" i="7"/>
  <c r="L26" i="8" s="1"/>
  <c r="Z6" i="7"/>
  <c r="AA6" i="7"/>
  <c r="L28" i="8" s="1"/>
  <c r="AB6" i="7"/>
  <c r="K29" i="8" s="1"/>
  <c r="AC6" i="7"/>
  <c r="L30" i="8" s="1"/>
  <c r="AD6" i="7"/>
  <c r="L31" i="8" s="1"/>
  <c r="AE6" i="7"/>
  <c r="I32" i="8" s="1"/>
  <c r="AF6" i="7"/>
  <c r="I13" i="8"/>
  <c r="D14" i="7"/>
  <c r="E14" i="7"/>
  <c r="F14" i="7"/>
  <c r="G14" i="7"/>
  <c r="H14" i="7"/>
  <c r="I14" i="7"/>
  <c r="J14" i="7"/>
  <c r="K14" i="7"/>
  <c r="L14" i="7"/>
  <c r="M14" i="7"/>
  <c r="N14" i="7"/>
  <c r="O14" i="7"/>
  <c r="P14" i="7"/>
  <c r="Q14" i="7"/>
  <c r="R14" i="7"/>
  <c r="S14" i="7"/>
  <c r="T14" i="7"/>
  <c r="U14" i="7"/>
  <c r="V14" i="7"/>
  <c r="W14" i="7"/>
  <c r="X14" i="7"/>
  <c r="Y14" i="7"/>
  <c r="Z14" i="7"/>
  <c r="AA14" i="7"/>
  <c r="AB14" i="7"/>
  <c r="AC14" i="7"/>
  <c r="AD14" i="7"/>
  <c r="AE14" i="7"/>
  <c r="AF14" i="7"/>
  <c r="C14" i="7"/>
  <c r="I17" i="8" l="1"/>
  <c r="AN22" i="8"/>
  <c r="AM22" i="8"/>
  <c r="AO22" i="8"/>
  <c r="AP22" i="8"/>
  <c r="AP21" i="8"/>
  <c r="AO21" i="8"/>
  <c r="AN21" i="8"/>
  <c r="AM21" i="8"/>
  <c r="AN20" i="8"/>
  <c r="AM20" i="8"/>
  <c r="AO20" i="8"/>
  <c r="AP20" i="8"/>
  <c r="AP23" i="8"/>
  <c r="AO23" i="8"/>
  <c r="AN23" i="8"/>
  <c r="AM23" i="8"/>
  <c r="L13" i="8"/>
  <c r="AN19" i="8"/>
  <c r="AP19" i="8"/>
  <c r="AO19" i="8"/>
  <c r="AM19" i="8"/>
  <c r="AN18" i="8"/>
  <c r="AM18" i="8"/>
  <c r="AO18" i="8"/>
  <c r="AP18" i="8"/>
  <c r="I21" i="8"/>
  <c r="AP25" i="8"/>
  <c r="AN25" i="8"/>
  <c r="AO25" i="8"/>
  <c r="AM25" i="8"/>
  <c r="AN17" i="8"/>
  <c r="AP17" i="8"/>
  <c r="AO17" i="8"/>
  <c r="AM17" i="8"/>
  <c r="I25" i="8"/>
  <c r="L25" i="8"/>
  <c r="AN24" i="8"/>
  <c r="AM24" i="8"/>
  <c r="AP24" i="8"/>
  <c r="AO24" i="8"/>
  <c r="AN16" i="8"/>
  <c r="AM16" i="8"/>
  <c r="AO16" i="8"/>
  <c r="AP16" i="8"/>
  <c r="I29" i="8"/>
  <c r="L29" i="8"/>
  <c r="AM4" i="8"/>
  <c r="AP4" i="8"/>
  <c r="AN4" i="8"/>
  <c r="AO12" i="8"/>
  <c r="AN12" i="8"/>
  <c r="AM12" i="8"/>
  <c r="AP12" i="8"/>
  <c r="AM8" i="8"/>
  <c r="AP8" i="8"/>
  <c r="AN8" i="8"/>
  <c r="AO15" i="8"/>
  <c r="AN15" i="8"/>
  <c r="AM15" i="8"/>
  <c r="AP15" i="8"/>
  <c r="AO11" i="8"/>
  <c r="AN11" i="8"/>
  <c r="AM11" i="8"/>
  <c r="AP11" i="8"/>
  <c r="AO7" i="8"/>
  <c r="AN7" i="8"/>
  <c r="AM7" i="8"/>
  <c r="AO14" i="8"/>
  <c r="AN14" i="8"/>
  <c r="AM14" i="8"/>
  <c r="AP14" i="8"/>
  <c r="AO10" i="8"/>
  <c r="AN10" i="8"/>
  <c r="AM10" i="8"/>
  <c r="AP10" i="8"/>
  <c r="AP6" i="8"/>
  <c r="AO6" i="8"/>
  <c r="AM6" i="8"/>
  <c r="AO13" i="8"/>
  <c r="AN13" i="8"/>
  <c r="AM13" i="8"/>
  <c r="AP13" i="8"/>
  <c r="AO9" i="8"/>
  <c r="AM9" i="8"/>
  <c r="AP9" i="8"/>
  <c r="AN5" i="8"/>
  <c r="AM5" i="8"/>
  <c r="AP5" i="8"/>
  <c r="AN28" i="8"/>
  <c r="AM28" i="8"/>
  <c r="AP28" i="8"/>
  <c r="AO28" i="8"/>
  <c r="AO31" i="8"/>
  <c r="AN31" i="8"/>
  <c r="AM31" i="8"/>
  <c r="AP31" i="8"/>
  <c r="AN27" i="8"/>
  <c r="AM27" i="8"/>
  <c r="AP27" i="8"/>
  <c r="AO27" i="8"/>
  <c r="AN30" i="8"/>
  <c r="AM30" i="8"/>
  <c r="AP30" i="8"/>
  <c r="AO30" i="8"/>
  <c r="AO26" i="8"/>
  <c r="AN26" i="8"/>
  <c r="AM26" i="8"/>
  <c r="AP26" i="8"/>
  <c r="AN29" i="8"/>
  <c r="AM29" i="8"/>
  <c r="AP29" i="8"/>
  <c r="AO29" i="8"/>
  <c r="L33" i="8"/>
  <c r="K33" i="8"/>
  <c r="I33" i="8"/>
  <c r="AN33" i="8"/>
  <c r="AM33" i="8"/>
  <c r="AP33" i="8"/>
  <c r="AO32" i="8"/>
  <c r="AN32" i="8"/>
  <c r="AM32" i="8"/>
  <c r="L9" i="8"/>
  <c r="I9" i="8"/>
  <c r="I7" i="8"/>
  <c r="I15" i="8"/>
  <c r="I31" i="8"/>
  <c r="L17" i="8"/>
  <c r="I23" i="8"/>
  <c r="I11" i="8"/>
  <c r="I19" i="8"/>
  <c r="I27" i="8"/>
  <c r="L5" i="8"/>
  <c r="L21" i="8"/>
  <c r="J10" i="8"/>
  <c r="J18" i="8"/>
  <c r="J26" i="8"/>
  <c r="K6" i="8"/>
  <c r="K10" i="8"/>
  <c r="K14" i="8"/>
  <c r="K18" i="8"/>
  <c r="K22" i="8"/>
  <c r="K26" i="8"/>
  <c r="K30" i="8"/>
  <c r="I8" i="8"/>
  <c r="I12" i="8"/>
  <c r="I16" i="8"/>
  <c r="I20" i="8"/>
  <c r="I24" i="8"/>
  <c r="I28" i="8"/>
  <c r="J7" i="8"/>
  <c r="J11" i="8"/>
  <c r="J15" i="8"/>
  <c r="J19" i="8"/>
  <c r="J23" i="8"/>
  <c r="J27" i="8"/>
  <c r="J31" i="8"/>
  <c r="K11" i="8"/>
  <c r="K15" i="8"/>
  <c r="K19" i="8"/>
  <c r="K23" i="8"/>
  <c r="K27" i="8"/>
  <c r="K31" i="8"/>
  <c r="L11" i="8"/>
  <c r="L19" i="8"/>
  <c r="L27" i="8"/>
  <c r="J12" i="8"/>
  <c r="J20" i="8"/>
  <c r="J28" i="8"/>
  <c r="K16" i="8"/>
  <c r="K28" i="8"/>
  <c r="J16" i="8"/>
  <c r="J24" i="8"/>
  <c r="K8" i="8"/>
  <c r="K12" i="8"/>
  <c r="K20" i="8"/>
  <c r="K24" i="8"/>
  <c r="I6" i="8"/>
  <c r="I10" i="8"/>
  <c r="I14" i="8"/>
  <c r="I18" i="8"/>
  <c r="I22" i="8"/>
  <c r="I26" i="8"/>
  <c r="I30" i="8"/>
  <c r="J5" i="8"/>
  <c r="J9" i="8"/>
  <c r="J13" i="8"/>
  <c r="J17" i="8"/>
  <c r="J21" i="8"/>
  <c r="J25" i="8"/>
  <c r="J29" i="8"/>
  <c r="J14" i="8"/>
  <c r="J22" i="8"/>
  <c r="J30" i="8"/>
  <c r="K32" i="8"/>
  <c r="L32" i="8"/>
  <c r="D35" i="8"/>
  <c r="E2" i="6"/>
  <c r="D5" i="7"/>
  <c r="D13" i="7"/>
  <c r="E13" i="7"/>
  <c r="F13" i="7"/>
  <c r="G13" i="7"/>
  <c r="H13" i="7"/>
  <c r="I13" i="7"/>
  <c r="J13" i="7"/>
  <c r="K13" i="7"/>
  <c r="L13" i="7"/>
  <c r="M13" i="7"/>
  <c r="N13" i="7"/>
  <c r="O13" i="7"/>
  <c r="P13" i="7"/>
  <c r="Q13" i="7"/>
  <c r="R13" i="7"/>
  <c r="S13" i="7"/>
  <c r="T13" i="7"/>
  <c r="U13" i="7"/>
  <c r="V13" i="7"/>
  <c r="W13" i="7"/>
  <c r="X13" i="7"/>
  <c r="Y13" i="7"/>
  <c r="Z13" i="7"/>
  <c r="AA13" i="7"/>
  <c r="AB13" i="7"/>
  <c r="AC13" i="7"/>
  <c r="AD13" i="7"/>
  <c r="AE13" i="7"/>
  <c r="AK33" i="8" s="1"/>
  <c r="AF13" i="7"/>
  <c r="D11" i="7"/>
  <c r="E11" i="7"/>
  <c r="F11" i="7"/>
  <c r="G11" i="7"/>
  <c r="H11" i="7"/>
  <c r="I11" i="7"/>
  <c r="J11" i="7"/>
  <c r="K11" i="7"/>
  <c r="L11" i="7"/>
  <c r="M11" i="7"/>
  <c r="N11" i="7"/>
  <c r="O11" i="7"/>
  <c r="P11" i="7"/>
  <c r="Q11" i="7"/>
  <c r="R11" i="7"/>
  <c r="S11" i="7"/>
  <c r="T11" i="7"/>
  <c r="U11" i="7"/>
  <c r="V11" i="7"/>
  <c r="W11" i="7"/>
  <c r="X11" i="7"/>
  <c r="Y11" i="7"/>
  <c r="Z11" i="7"/>
  <c r="AA11" i="7"/>
  <c r="AB11" i="7"/>
  <c r="AC11" i="7"/>
  <c r="AD11" i="7"/>
  <c r="AE11" i="7"/>
  <c r="AF11" i="7"/>
  <c r="D10" i="7"/>
  <c r="E10" i="7"/>
  <c r="F10" i="7"/>
  <c r="G10" i="7"/>
  <c r="H10" i="7"/>
  <c r="I10" i="7"/>
  <c r="J10" i="7"/>
  <c r="K10" i="7"/>
  <c r="L10" i="7"/>
  <c r="M10" i="7"/>
  <c r="N10" i="7"/>
  <c r="O10" i="7"/>
  <c r="P10" i="7"/>
  <c r="Q10" i="7"/>
  <c r="R10" i="7"/>
  <c r="S10" i="7"/>
  <c r="T10" i="7"/>
  <c r="U10" i="7"/>
  <c r="V10" i="7"/>
  <c r="W10" i="7"/>
  <c r="X10" i="7"/>
  <c r="Y10" i="7"/>
  <c r="Z10" i="7"/>
  <c r="AA10" i="7"/>
  <c r="AB10" i="7"/>
  <c r="AC10" i="7"/>
  <c r="AD10" i="7"/>
  <c r="AE10" i="7"/>
  <c r="AF10" i="7"/>
  <c r="C13" i="7"/>
  <c r="C11" i="7"/>
  <c r="C10" i="7"/>
  <c r="D8" i="7"/>
  <c r="E8" i="7"/>
  <c r="F8" i="7"/>
  <c r="G8" i="7"/>
  <c r="H8" i="7"/>
  <c r="I8" i="7"/>
  <c r="J8" i="7"/>
  <c r="K8" i="7"/>
  <c r="L8" i="7"/>
  <c r="M8" i="7"/>
  <c r="N8" i="7"/>
  <c r="O8" i="7"/>
  <c r="P8" i="7"/>
  <c r="Q8" i="7"/>
  <c r="R8" i="7"/>
  <c r="S8" i="7"/>
  <c r="T8" i="7"/>
  <c r="U8" i="7"/>
  <c r="V8" i="7"/>
  <c r="W8" i="7"/>
  <c r="X8" i="7"/>
  <c r="Y8" i="7"/>
  <c r="Z8" i="7"/>
  <c r="AA8" i="7"/>
  <c r="AB8" i="7"/>
  <c r="AC8" i="7"/>
  <c r="AD8" i="7"/>
  <c r="AE8" i="7"/>
  <c r="AF8" i="7"/>
  <c r="D7" i="7"/>
  <c r="E7" i="7"/>
  <c r="F7" i="7"/>
  <c r="G7" i="7"/>
  <c r="H7" i="7"/>
  <c r="I7" i="7"/>
  <c r="J7" i="7"/>
  <c r="K7" i="7"/>
  <c r="L7" i="7"/>
  <c r="M7" i="7"/>
  <c r="N7" i="7"/>
  <c r="O7" i="7"/>
  <c r="P7" i="7"/>
  <c r="Q7" i="7"/>
  <c r="R7" i="7"/>
  <c r="S7" i="7"/>
  <c r="T7" i="7"/>
  <c r="U7" i="7"/>
  <c r="V7" i="7"/>
  <c r="W7" i="7"/>
  <c r="X7" i="7"/>
  <c r="Y7" i="7"/>
  <c r="Z7" i="7"/>
  <c r="AA7" i="7"/>
  <c r="AB7" i="7"/>
  <c r="AC7" i="7"/>
  <c r="AD7" i="7"/>
  <c r="AE7" i="7"/>
  <c r="AF7" i="7"/>
  <c r="C8" i="7"/>
  <c r="C7" i="7"/>
  <c r="C6" i="7"/>
  <c r="E5" i="7"/>
  <c r="F5" i="7"/>
  <c r="G5" i="7"/>
  <c r="H5" i="7"/>
  <c r="I5" i="7"/>
  <c r="J5" i="7"/>
  <c r="K5" i="7"/>
  <c r="L5" i="7"/>
  <c r="M5" i="7"/>
  <c r="N5" i="7"/>
  <c r="O5" i="7"/>
  <c r="P5" i="7"/>
  <c r="Q5" i="7"/>
  <c r="R5" i="7"/>
  <c r="S5" i="7"/>
  <c r="T5" i="7"/>
  <c r="U5" i="7"/>
  <c r="V5" i="7"/>
  <c r="W5" i="7"/>
  <c r="X5" i="7"/>
  <c r="Y5" i="7"/>
  <c r="Z5" i="7"/>
  <c r="AA5" i="7"/>
  <c r="AB5" i="7"/>
  <c r="AC5" i="7"/>
  <c r="AD5" i="7"/>
  <c r="AE5" i="7"/>
  <c r="AF5" i="7"/>
  <c r="G27" i="8" l="1"/>
  <c r="G19" i="8"/>
  <c r="Z23" i="8"/>
  <c r="X23" i="8"/>
  <c r="AA23" i="8"/>
  <c r="Y23" i="8"/>
  <c r="AD20" i="8"/>
  <c r="AC20" i="8"/>
  <c r="AF20" i="8"/>
  <c r="AE20" i="8"/>
  <c r="AI25" i="8"/>
  <c r="AK25" i="8"/>
  <c r="AJ25" i="8"/>
  <c r="AH25" i="8"/>
  <c r="AK17" i="8"/>
  <c r="AJ17" i="8"/>
  <c r="AI17" i="8"/>
  <c r="AH17" i="8"/>
  <c r="G26" i="8"/>
  <c r="Z22" i="8"/>
  <c r="X22" i="8"/>
  <c r="AA22" i="8"/>
  <c r="Y22" i="8"/>
  <c r="AD19" i="8"/>
  <c r="AF19" i="8"/>
  <c r="AE19" i="8"/>
  <c r="AC19" i="8"/>
  <c r="AI24" i="8"/>
  <c r="AH24" i="8"/>
  <c r="AK24" i="8"/>
  <c r="AJ24" i="8"/>
  <c r="AI16" i="8"/>
  <c r="AH16" i="8"/>
  <c r="AJ16" i="8"/>
  <c r="AK16" i="8"/>
  <c r="G18" i="8"/>
  <c r="G25" i="8"/>
  <c r="G17" i="8"/>
  <c r="AA21" i="8"/>
  <c r="Y21" i="8"/>
  <c r="X21" i="8"/>
  <c r="Z21" i="8"/>
  <c r="AD18" i="8"/>
  <c r="AE18" i="8"/>
  <c r="AC18" i="8"/>
  <c r="AF18" i="8"/>
  <c r="AI23" i="8"/>
  <c r="AK23" i="8"/>
  <c r="AJ23" i="8"/>
  <c r="AH23" i="8"/>
  <c r="G24" i="8"/>
  <c r="G16" i="8"/>
  <c r="AA20" i="8"/>
  <c r="Y20" i="8"/>
  <c r="Z20" i="8"/>
  <c r="X20" i="8"/>
  <c r="AD25" i="8"/>
  <c r="AF25" i="8"/>
  <c r="AE25" i="8"/>
  <c r="AC25" i="8"/>
  <c r="AD17" i="8"/>
  <c r="AF17" i="8"/>
  <c r="AE17" i="8"/>
  <c r="AC17" i="8"/>
  <c r="AI22" i="8"/>
  <c r="AH22" i="8"/>
  <c r="AJ22" i="8"/>
  <c r="AK22" i="8"/>
  <c r="G21" i="8"/>
  <c r="Z25" i="8"/>
  <c r="AA25" i="8"/>
  <c r="Y25" i="8"/>
  <c r="X25" i="8"/>
  <c r="G23" i="8"/>
  <c r="G15" i="8"/>
  <c r="AA19" i="8"/>
  <c r="Y19" i="8"/>
  <c r="Z19" i="8"/>
  <c r="X19" i="8"/>
  <c r="AD24" i="8"/>
  <c r="AF24" i="8"/>
  <c r="AC24" i="8"/>
  <c r="AE24" i="8"/>
  <c r="AD16" i="8"/>
  <c r="AC16" i="8"/>
  <c r="AF16" i="8"/>
  <c r="AE16" i="8"/>
  <c r="AK21" i="8"/>
  <c r="AJ21" i="8"/>
  <c r="AI21" i="8"/>
  <c r="AH21" i="8"/>
  <c r="G22" i="8"/>
  <c r="G14" i="8"/>
  <c r="AA18" i="8"/>
  <c r="Y18" i="8"/>
  <c r="Z18" i="8"/>
  <c r="X18" i="8"/>
  <c r="AF23" i="8"/>
  <c r="AE23" i="8"/>
  <c r="AD23" i="8"/>
  <c r="AC23" i="8"/>
  <c r="AI20" i="8"/>
  <c r="AH20" i="8"/>
  <c r="AK20" i="8"/>
  <c r="AJ20" i="8"/>
  <c r="G13" i="8"/>
  <c r="X17" i="8"/>
  <c r="AA17" i="8"/>
  <c r="Y17" i="8"/>
  <c r="Z17" i="8"/>
  <c r="AD22" i="8"/>
  <c r="AC22" i="8"/>
  <c r="AF22" i="8"/>
  <c r="AE22" i="8"/>
  <c r="AI19" i="8"/>
  <c r="AK19" i="8"/>
  <c r="AJ19" i="8"/>
  <c r="AH19" i="8"/>
  <c r="G28" i="8"/>
  <c r="G20" i="8"/>
  <c r="G12" i="8"/>
  <c r="AA24" i="8"/>
  <c r="Y24" i="8"/>
  <c r="Z24" i="8"/>
  <c r="X24" i="8"/>
  <c r="AA16" i="8"/>
  <c r="Y16" i="8"/>
  <c r="Z16" i="8"/>
  <c r="X16" i="8"/>
  <c r="AF21" i="8"/>
  <c r="AD21" i="8"/>
  <c r="AE21" i="8"/>
  <c r="AC21" i="8"/>
  <c r="AI18" i="8"/>
  <c r="AJ18" i="8"/>
  <c r="AH18" i="8"/>
  <c r="AK18" i="8"/>
  <c r="G29" i="8"/>
  <c r="G30" i="8"/>
  <c r="G33" i="8"/>
  <c r="F33" i="8"/>
  <c r="E33" i="8"/>
  <c r="G31" i="8"/>
  <c r="G32" i="8"/>
  <c r="G6" i="8"/>
  <c r="G9" i="8"/>
  <c r="G4" i="8"/>
  <c r="G10" i="8"/>
  <c r="G8" i="8"/>
  <c r="G7" i="8"/>
  <c r="AH4" i="8"/>
  <c r="AK4" i="8"/>
  <c r="AJ4" i="8"/>
  <c r="X10" i="8"/>
  <c r="AA10" i="8"/>
  <c r="Y10" i="8"/>
  <c r="Z10" i="8"/>
  <c r="Y6" i="8"/>
  <c r="X6" i="8"/>
  <c r="AA6" i="8"/>
  <c r="AE15" i="8"/>
  <c r="AD15" i="8"/>
  <c r="AC15" i="8"/>
  <c r="AF15" i="8"/>
  <c r="AE11" i="8"/>
  <c r="AD11" i="8"/>
  <c r="AC11" i="8"/>
  <c r="AF11" i="8"/>
  <c r="AE7" i="8"/>
  <c r="AD7" i="8"/>
  <c r="AC7" i="8"/>
  <c r="AH8" i="8"/>
  <c r="AK8" i="8"/>
  <c r="AJ8" i="8"/>
  <c r="X13" i="8"/>
  <c r="AA13" i="8"/>
  <c r="Y13" i="8"/>
  <c r="Z13" i="8"/>
  <c r="Z5" i="8"/>
  <c r="Y5" i="8"/>
  <c r="X5" i="8"/>
  <c r="AE14" i="8"/>
  <c r="AD14" i="8"/>
  <c r="AC14" i="8"/>
  <c r="AF14" i="8"/>
  <c r="AE10" i="8"/>
  <c r="AD10" i="8"/>
  <c r="AC10" i="8"/>
  <c r="AF10" i="8"/>
  <c r="AF6" i="8"/>
  <c r="AE6" i="8"/>
  <c r="AC6" i="8"/>
  <c r="AJ15" i="8"/>
  <c r="AI15" i="8"/>
  <c r="AH15" i="8"/>
  <c r="AK15" i="8"/>
  <c r="AJ11" i="8"/>
  <c r="AI11" i="8"/>
  <c r="AH11" i="8"/>
  <c r="AK11" i="8"/>
  <c r="AK7" i="8"/>
  <c r="AI7" i="8"/>
  <c r="AH7" i="8"/>
  <c r="X8" i="8"/>
  <c r="Y8" i="8"/>
  <c r="Z8" i="8"/>
  <c r="AJ14" i="8"/>
  <c r="AI14" i="8"/>
  <c r="AH14" i="8"/>
  <c r="AK14" i="8"/>
  <c r="AA4" i="8"/>
  <c r="X4" i="8"/>
  <c r="Z4" i="8"/>
  <c r="Z12" i="8"/>
  <c r="X12" i="8"/>
  <c r="AA12" i="8"/>
  <c r="Y12" i="8"/>
  <c r="AE13" i="8"/>
  <c r="AD13" i="8"/>
  <c r="AC13" i="8"/>
  <c r="AF13" i="8"/>
  <c r="AD9" i="8"/>
  <c r="AC9" i="8"/>
  <c r="AE9" i="8"/>
  <c r="AE5" i="8"/>
  <c r="AD5" i="8"/>
  <c r="AF5" i="8"/>
  <c r="AJ10" i="8"/>
  <c r="AI10" i="8"/>
  <c r="AH10" i="8"/>
  <c r="AK10" i="8"/>
  <c r="AK6" i="8"/>
  <c r="AI6" i="8"/>
  <c r="AH6" i="8"/>
  <c r="AC4" i="8"/>
  <c r="AF4" i="8"/>
  <c r="AD4" i="8"/>
  <c r="Z15" i="8"/>
  <c r="Y15" i="8"/>
  <c r="X15" i="8"/>
  <c r="AA11" i="8"/>
  <c r="Y11" i="8"/>
  <c r="Z11" i="8"/>
  <c r="X11" i="8"/>
  <c r="Z7" i="8"/>
  <c r="AA7" i="8"/>
  <c r="Y7" i="8"/>
  <c r="AE12" i="8"/>
  <c r="AD12" i="8"/>
  <c r="AC12" i="8"/>
  <c r="AF12" i="8"/>
  <c r="AD8" i="8"/>
  <c r="AF8" i="8"/>
  <c r="AE8" i="8"/>
  <c r="AJ13" i="8"/>
  <c r="AI13" i="8"/>
  <c r="AH13" i="8"/>
  <c r="AK13" i="8"/>
  <c r="AJ9" i="8"/>
  <c r="AI9" i="8"/>
  <c r="AK9" i="8"/>
  <c r="AJ5" i="8"/>
  <c r="AI5" i="8"/>
  <c r="AK5" i="8"/>
  <c r="X14" i="8"/>
  <c r="AA14" i="8"/>
  <c r="Z14" i="8"/>
  <c r="AJ12" i="8"/>
  <c r="AI12" i="8"/>
  <c r="AH12" i="8"/>
  <c r="AK12" i="8"/>
  <c r="AD30" i="8"/>
  <c r="AC30" i="8"/>
  <c r="AF30" i="8"/>
  <c r="AE30" i="8"/>
  <c r="AD26" i="8"/>
  <c r="AC26" i="8"/>
  <c r="AF26" i="8"/>
  <c r="AE26" i="8"/>
  <c r="AJ31" i="8"/>
  <c r="AI31" i="8"/>
  <c r="AH31" i="8"/>
  <c r="AK31" i="8"/>
  <c r="AJ27" i="8"/>
  <c r="AI27" i="8"/>
  <c r="AH27" i="8"/>
  <c r="AK27" i="8"/>
  <c r="AE29" i="8"/>
  <c r="AD29" i="8"/>
  <c r="AC29" i="8"/>
  <c r="AF29" i="8"/>
  <c r="AI26" i="8"/>
  <c r="AH26" i="8"/>
  <c r="AK26" i="8"/>
  <c r="AJ26" i="8"/>
  <c r="AI30" i="8"/>
  <c r="AH30" i="8"/>
  <c r="AK30" i="8"/>
  <c r="AJ30" i="8"/>
  <c r="AD28" i="8"/>
  <c r="AC28" i="8"/>
  <c r="AF28" i="8"/>
  <c r="AE28" i="8"/>
  <c r="AJ29" i="8"/>
  <c r="AI29" i="8"/>
  <c r="AH29" i="8"/>
  <c r="AK29" i="8"/>
  <c r="AE31" i="8"/>
  <c r="AD31" i="8"/>
  <c r="AC31" i="8"/>
  <c r="AF31" i="8"/>
  <c r="AE27" i="8"/>
  <c r="AD27" i="8"/>
  <c r="AC27" i="8"/>
  <c r="AF27" i="8"/>
  <c r="AI28" i="8"/>
  <c r="AH28" i="8"/>
  <c r="AK28" i="8"/>
  <c r="AJ28" i="8"/>
  <c r="AA29" i="8"/>
  <c r="Z29" i="8"/>
  <c r="Y29" i="8"/>
  <c r="X29" i="8"/>
  <c r="AA28" i="8"/>
  <c r="Z28" i="8"/>
  <c r="Y28" i="8"/>
  <c r="X28" i="8"/>
  <c r="X31" i="8"/>
  <c r="AA31" i="8"/>
  <c r="Z31" i="8"/>
  <c r="Y31" i="8"/>
  <c r="X27" i="8"/>
  <c r="AA27" i="8"/>
  <c r="Z27" i="8"/>
  <c r="Y27" i="8"/>
  <c r="X30" i="8"/>
  <c r="AA30" i="8"/>
  <c r="Z30" i="8"/>
  <c r="Y30" i="8"/>
  <c r="Z26" i="8"/>
  <c r="X26" i="8"/>
  <c r="AA26" i="8"/>
  <c r="Y26" i="8"/>
  <c r="AI33" i="8"/>
  <c r="AH33" i="8"/>
  <c r="AC33" i="8"/>
  <c r="AF33" i="8"/>
  <c r="AE33" i="8"/>
  <c r="Y33" i="8"/>
  <c r="AA33" i="8"/>
  <c r="Z33" i="8"/>
  <c r="T33" i="8"/>
  <c r="S33" i="8"/>
  <c r="V33" i="8"/>
  <c r="O33" i="8"/>
  <c r="N33" i="8"/>
  <c r="Q33" i="8"/>
  <c r="AA32" i="8"/>
  <c r="Z32" i="8"/>
  <c r="Y32" i="8"/>
  <c r="AF32" i="8"/>
  <c r="AE32" i="8"/>
  <c r="AC32" i="8"/>
  <c r="AK32" i="8"/>
  <c r="AI32" i="8"/>
  <c r="AH32" i="8"/>
  <c r="X9" i="8"/>
  <c r="AA9" i="8"/>
  <c r="Y9" i="8"/>
  <c r="Q25" i="8"/>
  <c r="P25" i="8"/>
  <c r="O25" i="8"/>
  <c r="N25" i="8"/>
  <c r="Q17" i="8"/>
  <c r="P17" i="8"/>
  <c r="O17" i="8"/>
  <c r="N17" i="8"/>
  <c r="Q5" i="8"/>
  <c r="P5" i="8"/>
  <c r="N5" i="8"/>
  <c r="V30" i="8"/>
  <c r="U30" i="8"/>
  <c r="T30" i="8"/>
  <c r="S30" i="8"/>
  <c r="V22" i="8"/>
  <c r="U22" i="8"/>
  <c r="T22" i="8"/>
  <c r="S22" i="8"/>
  <c r="V18" i="8"/>
  <c r="U18" i="8"/>
  <c r="T18" i="8"/>
  <c r="S18" i="8"/>
  <c r="V14" i="8"/>
  <c r="U14" i="8"/>
  <c r="T14" i="8"/>
  <c r="S14" i="8"/>
  <c r="V10" i="8"/>
  <c r="U10" i="8"/>
  <c r="T10" i="8"/>
  <c r="S10" i="8"/>
  <c r="K4" i="8"/>
  <c r="J4" i="8"/>
  <c r="I4" i="8"/>
  <c r="N32" i="8"/>
  <c r="Q32" i="8"/>
  <c r="O32" i="8"/>
  <c r="N28" i="8"/>
  <c r="Q28" i="8"/>
  <c r="O28" i="8"/>
  <c r="P28" i="8"/>
  <c r="N24" i="8"/>
  <c r="P24" i="8"/>
  <c r="Q24" i="8"/>
  <c r="O24" i="8"/>
  <c r="N20" i="8"/>
  <c r="P20" i="8"/>
  <c r="O20" i="8"/>
  <c r="Q20" i="8"/>
  <c r="N16" i="8"/>
  <c r="Q16" i="8"/>
  <c r="P16" i="8"/>
  <c r="O16" i="8"/>
  <c r="N12" i="8"/>
  <c r="Q12" i="8"/>
  <c r="O12" i="8"/>
  <c r="P12" i="8"/>
  <c r="N8" i="8"/>
  <c r="Q8" i="8"/>
  <c r="O8" i="8"/>
  <c r="V29" i="8"/>
  <c r="U29" i="8"/>
  <c r="T29" i="8"/>
  <c r="S29" i="8"/>
  <c r="V25" i="8"/>
  <c r="U25" i="8"/>
  <c r="T25" i="8"/>
  <c r="S25" i="8"/>
  <c r="V21" i="8"/>
  <c r="U21" i="8"/>
  <c r="T21" i="8"/>
  <c r="S21" i="8"/>
  <c r="V17" i="8"/>
  <c r="U17" i="8"/>
  <c r="T17" i="8"/>
  <c r="S17" i="8"/>
  <c r="V13" i="8"/>
  <c r="U13" i="8"/>
  <c r="T13" i="8"/>
  <c r="S13" i="8"/>
  <c r="V9" i="8"/>
  <c r="U9" i="8"/>
  <c r="S9" i="8"/>
  <c r="V5" i="8"/>
  <c r="T5" i="8"/>
  <c r="S5" i="8"/>
  <c r="Q27" i="8"/>
  <c r="P27" i="8"/>
  <c r="O27" i="8"/>
  <c r="N27" i="8"/>
  <c r="Q19" i="8"/>
  <c r="P19" i="8"/>
  <c r="O19" i="8"/>
  <c r="N19" i="8"/>
  <c r="Q7" i="8"/>
  <c r="P7" i="8"/>
  <c r="N7" i="8"/>
  <c r="V24" i="8"/>
  <c r="U24" i="8"/>
  <c r="T24" i="8"/>
  <c r="S24" i="8"/>
  <c r="Q31" i="8"/>
  <c r="P31" i="8"/>
  <c r="O31" i="8"/>
  <c r="N31" i="8"/>
  <c r="Q23" i="8"/>
  <c r="P23" i="8"/>
  <c r="O23" i="8"/>
  <c r="N23" i="8"/>
  <c r="Q15" i="8"/>
  <c r="P15" i="8"/>
  <c r="O15" i="8"/>
  <c r="N15" i="8"/>
  <c r="Q11" i="8"/>
  <c r="P11" i="8"/>
  <c r="O11" i="8"/>
  <c r="N11" i="8"/>
  <c r="U32" i="8"/>
  <c r="T32" i="8"/>
  <c r="S32" i="8"/>
  <c r="V28" i="8"/>
  <c r="U28" i="8"/>
  <c r="T28" i="8"/>
  <c r="S28" i="8"/>
  <c r="V20" i="8"/>
  <c r="U20" i="8"/>
  <c r="T20" i="8"/>
  <c r="S20" i="8"/>
  <c r="V16" i="8"/>
  <c r="U16" i="8"/>
  <c r="T16" i="8"/>
  <c r="S16" i="8"/>
  <c r="V12" i="8"/>
  <c r="U12" i="8"/>
  <c r="T12" i="8"/>
  <c r="S12" i="8"/>
  <c r="U8" i="8"/>
  <c r="T8" i="8"/>
  <c r="S8" i="8"/>
  <c r="U4" i="8"/>
  <c r="T4" i="8"/>
  <c r="S4" i="8"/>
  <c r="Q30" i="8"/>
  <c r="P30" i="8"/>
  <c r="O30" i="8"/>
  <c r="N30" i="8"/>
  <c r="Q26" i="8"/>
  <c r="P26" i="8"/>
  <c r="N26" i="8"/>
  <c r="O26" i="8"/>
  <c r="Q22" i="8"/>
  <c r="P22" i="8"/>
  <c r="N22" i="8"/>
  <c r="O22" i="8"/>
  <c r="Q18" i="8"/>
  <c r="P18" i="8"/>
  <c r="N18" i="8"/>
  <c r="O18" i="8"/>
  <c r="Q14" i="8"/>
  <c r="P14" i="8"/>
  <c r="N14" i="8"/>
  <c r="O14" i="8"/>
  <c r="Q10" i="8"/>
  <c r="P10" i="8"/>
  <c r="N10" i="8"/>
  <c r="O10" i="8"/>
  <c r="Q6" i="8"/>
  <c r="N6" i="8"/>
  <c r="O6" i="8"/>
  <c r="V31" i="8"/>
  <c r="U31" i="8"/>
  <c r="T31" i="8"/>
  <c r="S31" i="8"/>
  <c r="V27" i="8"/>
  <c r="U27" i="8"/>
  <c r="T27" i="8"/>
  <c r="S27" i="8"/>
  <c r="V23" i="8"/>
  <c r="U23" i="8"/>
  <c r="T23" i="8"/>
  <c r="S23" i="8"/>
  <c r="V19" i="8"/>
  <c r="U19" i="8"/>
  <c r="T19" i="8"/>
  <c r="S19" i="8"/>
  <c r="V15" i="8"/>
  <c r="U15" i="8"/>
  <c r="T15" i="8"/>
  <c r="S15" i="8"/>
  <c r="V11" i="8"/>
  <c r="U11" i="8"/>
  <c r="T11" i="8"/>
  <c r="S11" i="8"/>
  <c r="V7" i="8"/>
  <c r="U7" i="8"/>
  <c r="S7" i="8"/>
  <c r="Q29" i="8"/>
  <c r="P29" i="8"/>
  <c r="O29" i="8"/>
  <c r="N29" i="8"/>
  <c r="Q21" i="8"/>
  <c r="P21" i="8"/>
  <c r="O21" i="8"/>
  <c r="N21" i="8"/>
  <c r="Q13" i="8"/>
  <c r="P13" i="8"/>
  <c r="O13" i="8"/>
  <c r="N13" i="8"/>
  <c r="P9" i="8"/>
  <c r="O9" i="8"/>
  <c r="N9" i="8"/>
  <c r="V26" i="8"/>
  <c r="U26" i="8"/>
  <c r="T26" i="8"/>
  <c r="S26" i="8"/>
  <c r="U6" i="8"/>
  <c r="S6" i="8"/>
  <c r="V6" i="8"/>
  <c r="O4" i="8"/>
  <c r="N4" i="8"/>
  <c r="P4" i="8"/>
  <c r="D21" i="8"/>
  <c r="F21" i="8"/>
  <c r="E21" i="8"/>
  <c r="D28" i="8"/>
  <c r="F28" i="8"/>
  <c r="E28" i="8"/>
  <c r="D16" i="8"/>
  <c r="E16" i="8"/>
  <c r="F16" i="8"/>
  <c r="F31" i="8"/>
  <c r="D31" i="8"/>
  <c r="E31" i="8"/>
  <c r="F27" i="8"/>
  <c r="D27" i="8"/>
  <c r="E27" i="8"/>
  <c r="F23" i="8"/>
  <c r="D23" i="8"/>
  <c r="E23" i="8"/>
  <c r="F19" i="8"/>
  <c r="D19" i="8"/>
  <c r="E19" i="8"/>
  <c r="F15" i="8"/>
  <c r="D15" i="8"/>
  <c r="E15" i="8"/>
  <c r="F11" i="8"/>
  <c r="D11" i="8"/>
  <c r="E11" i="8"/>
  <c r="D7" i="8"/>
  <c r="E7" i="8"/>
  <c r="E5" i="8"/>
  <c r="F5" i="8"/>
  <c r="D5" i="8"/>
  <c r="D25" i="8"/>
  <c r="F25" i="8"/>
  <c r="E25" i="8"/>
  <c r="E32" i="8"/>
  <c r="F32" i="8"/>
  <c r="D20" i="8"/>
  <c r="E20" i="8"/>
  <c r="F20" i="8"/>
  <c r="F8" i="8"/>
  <c r="E4" i="8"/>
  <c r="F4" i="8"/>
  <c r="D30" i="8"/>
  <c r="F30" i="8"/>
  <c r="E30" i="8"/>
  <c r="D26" i="8"/>
  <c r="F26" i="8"/>
  <c r="E26" i="8"/>
  <c r="D22" i="8"/>
  <c r="F22" i="8"/>
  <c r="E22" i="8"/>
  <c r="D18" i="8"/>
  <c r="F18" i="8"/>
  <c r="E18" i="8"/>
  <c r="D14" i="8"/>
  <c r="F14" i="8"/>
  <c r="E14" i="8"/>
  <c r="D10" i="8"/>
  <c r="E10" i="8"/>
  <c r="D6" i="8"/>
  <c r="E6" i="8"/>
  <c r="D29" i="8"/>
  <c r="F29" i="8"/>
  <c r="E29" i="8"/>
  <c r="D17" i="8"/>
  <c r="F17" i="8"/>
  <c r="E17" i="8"/>
  <c r="D13" i="8"/>
  <c r="F13" i="8"/>
  <c r="E13" i="8"/>
  <c r="D9" i="8"/>
  <c r="F9" i="8"/>
  <c r="D24" i="8"/>
  <c r="F24" i="8"/>
  <c r="E24" i="8"/>
  <c r="D12" i="8"/>
  <c r="E12" i="8"/>
  <c r="F12" i="8"/>
  <c r="AI10" i="7"/>
  <c r="AH10" i="7"/>
  <c r="AI7" i="7"/>
  <c r="AH7" i="7"/>
  <c r="AI6" i="7"/>
  <c r="AH6" i="7"/>
  <c r="AI5" i="7"/>
  <c r="AH5" i="7"/>
  <c r="AI28" i="7"/>
  <c r="AI27" i="7"/>
  <c r="AI26" i="7"/>
  <c r="AI25" i="7"/>
  <c r="AI24" i="7"/>
  <c r="AI23" i="7"/>
  <c r="AI22" i="7"/>
  <c r="AI21" i="7"/>
  <c r="AI20" i="7"/>
  <c r="AI19" i="7"/>
  <c r="AI18" i="7"/>
  <c r="AI17" i="7"/>
  <c r="AI16" i="7"/>
  <c r="AI15" i="7"/>
  <c r="AH15" i="7"/>
  <c r="AF15" i="7"/>
  <c r="AE15" i="7"/>
  <c r="AD15" i="7"/>
  <c r="AC15" i="7"/>
  <c r="AB15" i="7"/>
  <c r="AA15" i="7"/>
  <c r="Z15" i="7"/>
  <c r="Y15" i="7"/>
  <c r="X15" i="7"/>
  <c r="W15" i="7"/>
  <c r="V15" i="7"/>
  <c r="U15" i="7"/>
  <c r="T15" i="7"/>
  <c r="S15" i="7"/>
  <c r="R15" i="7"/>
  <c r="Q15" i="7"/>
  <c r="P15" i="7"/>
  <c r="O15" i="7"/>
  <c r="N15" i="7"/>
  <c r="M15" i="7"/>
  <c r="L15" i="7"/>
  <c r="K15" i="7"/>
  <c r="J15" i="7"/>
  <c r="I15" i="7"/>
  <c r="H15" i="7"/>
  <c r="G15" i="7"/>
  <c r="F15" i="7"/>
  <c r="E15" i="7"/>
  <c r="D15" i="7"/>
  <c r="C15" i="7"/>
  <c r="AI14" i="7"/>
  <c r="AH14" i="7"/>
  <c r="AI13" i="7"/>
  <c r="AH13" i="7"/>
  <c r="AI12" i="7"/>
  <c r="AH12" i="7"/>
  <c r="AI11" i="7"/>
  <c r="AH11" i="7"/>
  <c r="AI9" i="7"/>
  <c r="AH9" i="7"/>
  <c r="AI8" i="7"/>
  <c r="AH8" i="7"/>
  <c r="AI4" i="7"/>
  <c r="AH4" i="7"/>
  <c r="AI3" i="7"/>
  <c r="AG2" i="6"/>
  <c r="AF2" i="6"/>
  <c r="AE2" i="6"/>
  <c r="AD2" i="6"/>
  <c r="AC2" i="6"/>
  <c r="AB2" i="6"/>
  <c r="AA2" i="6"/>
  <c r="Z2" i="6"/>
  <c r="Y2" i="6"/>
  <c r="X2" i="6"/>
  <c r="W2" i="6"/>
  <c r="V2" i="6"/>
  <c r="U2" i="6"/>
  <c r="T2" i="6"/>
  <c r="S2" i="6"/>
  <c r="R2" i="6"/>
  <c r="Q2" i="6"/>
  <c r="P2" i="6"/>
  <c r="O2" i="6"/>
  <c r="N2" i="6"/>
  <c r="M2" i="6"/>
  <c r="L2" i="6"/>
  <c r="K2" i="6"/>
  <c r="J2" i="6"/>
  <c r="I2" i="6"/>
  <c r="H2" i="6"/>
  <c r="G2" i="6"/>
  <c r="F2" i="6"/>
  <c r="D2" i="6"/>
  <c r="AJ1" i="7" l="1"/>
  <c r="G2" i="3"/>
  <c r="D2" i="3"/>
  <c r="E2" i="3"/>
  <c r="F2" i="3"/>
  <c r="H2" i="3"/>
  <c r="I2" i="3"/>
  <c r="J2" i="3"/>
  <c r="K2" i="3"/>
  <c r="L2" i="3"/>
  <c r="M2" i="3"/>
  <c r="N2" i="3"/>
  <c r="O2" i="3"/>
  <c r="P2" i="3"/>
  <c r="Q2" i="3"/>
  <c r="R2" i="3"/>
  <c r="S2" i="3"/>
  <c r="T2" i="3"/>
  <c r="U2" i="3"/>
  <c r="V2" i="3"/>
  <c r="W2" i="3"/>
  <c r="X2" i="3"/>
  <c r="Y2" i="3"/>
  <c r="Z2" i="3"/>
  <c r="AA2" i="3"/>
  <c r="AB2" i="3"/>
  <c r="AC2" i="3"/>
  <c r="AD2" i="3"/>
  <c r="AE2" i="3"/>
  <c r="AF2" i="3"/>
  <c r="C2" i="3"/>
  <c r="AC2" i="4" l="1"/>
  <c r="AC2" i="7"/>
  <c r="Q2" i="4"/>
  <c r="Q2" i="7"/>
  <c r="M2" i="4"/>
  <c r="M2" i="7"/>
  <c r="I2" i="4"/>
  <c r="I2" i="7"/>
  <c r="F10" i="8" s="1"/>
  <c r="D2" i="4"/>
  <c r="D2" i="7"/>
  <c r="C2" i="4"/>
  <c r="C2" i="7"/>
  <c r="U2" i="4"/>
  <c r="U2" i="7"/>
  <c r="AF2" i="4"/>
  <c r="AF2" i="7"/>
  <c r="AB2" i="4"/>
  <c r="AB2" i="7"/>
  <c r="X2" i="4"/>
  <c r="X2" i="7"/>
  <c r="T2" i="4"/>
  <c r="T2" i="7"/>
  <c r="P2" i="4"/>
  <c r="P2" i="7"/>
  <c r="L2" i="4"/>
  <c r="L2" i="7"/>
  <c r="H2" i="4"/>
  <c r="H2" i="7"/>
  <c r="G2" i="4"/>
  <c r="G2" i="7"/>
  <c r="Z2" i="4"/>
  <c r="Z2" i="7"/>
  <c r="Y2" i="4"/>
  <c r="Y2" i="7"/>
  <c r="AE2" i="4"/>
  <c r="AE2" i="7"/>
  <c r="AA2" i="4"/>
  <c r="AA2" i="7"/>
  <c r="W2" i="4"/>
  <c r="W2" i="7"/>
  <c r="S2" i="4"/>
  <c r="S2" i="7"/>
  <c r="O2" i="4"/>
  <c r="O2" i="7"/>
  <c r="K2" i="4"/>
  <c r="K2" i="7"/>
  <c r="F2" i="4"/>
  <c r="F2" i="7"/>
  <c r="AD2" i="4"/>
  <c r="AD2" i="7"/>
  <c r="V2" i="4"/>
  <c r="V2" i="7"/>
  <c r="R2" i="4"/>
  <c r="R2" i="7"/>
  <c r="N2" i="4"/>
  <c r="N2" i="7"/>
  <c r="J2" i="4"/>
  <c r="J2" i="7"/>
  <c r="E2" i="4"/>
  <c r="E2" i="7"/>
  <c r="AH5" i="4"/>
  <c r="AH6" i="4"/>
  <c r="AH7" i="4"/>
  <c r="AH8" i="4"/>
  <c r="AH9" i="4"/>
  <c r="AH10" i="4"/>
  <c r="AH11" i="4"/>
  <c r="AH12" i="4"/>
  <c r="AH13" i="4"/>
  <c r="AH14" i="4"/>
  <c r="AH15" i="4"/>
  <c r="AH16" i="4"/>
  <c r="AH17" i="4"/>
  <c r="AH18" i="4"/>
  <c r="AH19" i="4"/>
  <c r="AH4" i="4"/>
  <c r="AI28" i="4"/>
  <c r="AI29" i="4"/>
  <c r="AI30" i="4"/>
  <c r="AI31" i="4"/>
  <c r="AI32" i="4"/>
  <c r="AI16" i="4"/>
  <c r="AI17" i="4"/>
  <c r="AI18" i="4"/>
  <c r="AI19" i="4"/>
  <c r="AI20" i="4"/>
  <c r="AI21" i="4"/>
  <c r="AI22" i="4"/>
  <c r="AI23" i="4"/>
  <c r="AI24" i="4"/>
  <c r="AI25" i="4"/>
  <c r="AI26" i="4"/>
  <c r="AI27" i="4"/>
  <c r="AI4" i="4"/>
  <c r="AI5" i="4"/>
  <c r="AI6" i="4"/>
  <c r="AI7" i="4"/>
  <c r="AI8" i="4"/>
  <c r="AI9" i="4"/>
  <c r="AI10" i="4"/>
  <c r="AI11" i="4"/>
  <c r="AI12" i="4"/>
  <c r="AI13" i="4"/>
  <c r="AI14" i="4"/>
  <c r="AI15" i="4"/>
  <c r="AI3" i="4"/>
  <c r="AJ6" i="8" l="1"/>
  <c r="AN6" i="8"/>
  <c r="AD6" i="8"/>
  <c r="Z6" i="8"/>
  <c r="AA15" i="8"/>
  <c r="AP7" i="8"/>
  <c r="AF7" i="8"/>
  <c r="AJ7" i="8"/>
  <c r="X7" i="8"/>
  <c r="T7" i="8"/>
  <c r="AP32" i="8"/>
  <c r="AJ32" i="8"/>
  <c r="V32" i="8"/>
  <c r="AD32" i="8"/>
  <c r="X32" i="8"/>
  <c r="P32" i="8"/>
  <c r="AF9" i="8"/>
  <c r="AN9" i="8"/>
  <c r="AH9" i="8"/>
  <c r="K9" i="8"/>
  <c r="Z9" i="8"/>
  <c r="T9" i="8"/>
  <c r="Q9" i="8"/>
  <c r="E9" i="8"/>
  <c r="D33" i="8"/>
  <c r="AO33" i="8"/>
  <c r="J33" i="8"/>
  <c r="AJ33" i="8"/>
  <c r="X33" i="8"/>
  <c r="U33" i="8"/>
  <c r="P33" i="8"/>
  <c r="AD33" i="8"/>
  <c r="AO4" i="8"/>
  <c r="AE4" i="8"/>
  <c r="AI4" i="8"/>
  <c r="Y4" i="8"/>
  <c r="G11" i="8"/>
  <c r="E8" i="8"/>
  <c r="AO8" i="8"/>
  <c r="AI8" i="8"/>
  <c r="AA8" i="8"/>
  <c r="AC8" i="8"/>
  <c r="J8" i="8"/>
  <c r="P8" i="8"/>
  <c r="V8" i="8"/>
  <c r="D8" i="8"/>
  <c r="G5" i="8"/>
  <c r="AO5" i="8"/>
  <c r="AA5" i="8"/>
  <c r="AH5" i="8"/>
  <c r="AC5" i="8"/>
  <c r="Y14" i="8"/>
  <c r="J6" i="8"/>
  <c r="P6" i="8"/>
  <c r="T6" i="8"/>
  <c r="F6" i="8"/>
  <c r="K7" i="8"/>
  <c r="O7" i="8"/>
  <c r="F7" i="8"/>
  <c r="J32" i="8"/>
  <c r="D32" i="8"/>
  <c r="V4" i="8"/>
  <c r="D4" i="8"/>
  <c r="L4" i="8"/>
  <c r="Q4" i="8"/>
  <c r="I5" i="8"/>
  <c r="O5" i="8"/>
  <c r="U5" i="8"/>
  <c r="AP10" i="7"/>
  <c r="AK10" i="7"/>
  <c r="AM10" i="7"/>
  <c r="AO10" i="7"/>
  <c r="AJ10" i="7"/>
  <c r="AL10" i="7"/>
  <c r="AN10" i="7"/>
  <c r="AJ7" i="7"/>
  <c r="AP7" i="7"/>
  <c r="AK7" i="7"/>
  <c r="AN7" i="7"/>
  <c r="AO7" i="7"/>
  <c r="AL7" i="7"/>
  <c r="AM7" i="7"/>
  <c r="AJ6" i="7"/>
  <c r="AP6" i="7"/>
  <c r="AL6" i="7"/>
  <c r="AO6" i="7"/>
  <c r="AM6" i="7"/>
  <c r="AK6" i="7"/>
  <c r="AN6" i="7"/>
  <c r="AP5" i="7"/>
  <c r="AK5" i="7"/>
  <c r="AN5" i="7"/>
  <c r="AM5" i="7"/>
  <c r="AO5" i="7"/>
  <c r="AJ5" i="7"/>
  <c r="AL5" i="7"/>
  <c r="AN3" i="7"/>
  <c r="AJ3" i="7"/>
  <c r="AO3" i="7"/>
  <c r="AK3" i="7"/>
  <c r="AM9" i="7"/>
  <c r="AN8" i="7"/>
  <c r="AO8" i="7"/>
  <c r="AP3" i="7"/>
  <c r="AP8" i="7"/>
  <c r="AM26" i="7"/>
  <c r="AP25" i="7"/>
  <c r="AM17" i="7"/>
  <c r="AL15" i="7"/>
  <c r="AO16" i="7"/>
  <c r="AL22" i="7"/>
  <c r="AK18" i="7"/>
  <c r="AJ16" i="7"/>
  <c r="AO14" i="7"/>
  <c r="AO13" i="7"/>
  <c r="AJ14" i="7"/>
  <c r="AJ13" i="7"/>
  <c r="AP4" i="7"/>
  <c r="AP11" i="7"/>
  <c r="AN12" i="7"/>
  <c r="AP13" i="7"/>
  <c r="AJ8" i="7"/>
  <c r="AM13" i="7"/>
  <c r="AL13" i="7"/>
  <c r="AL14" i="7"/>
  <c r="AN20" i="7"/>
  <c r="AN23" i="7"/>
  <c r="AK23" i="7"/>
  <c r="AL24" i="7"/>
  <c r="AL18" i="7"/>
  <c r="AK20" i="7"/>
  <c r="AJ18" i="7"/>
  <c r="AN22" i="7"/>
  <c r="AO22" i="7"/>
  <c r="AO28" i="7"/>
  <c r="AK28" i="7"/>
  <c r="AO26" i="7"/>
  <c r="AN21" i="7"/>
  <c r="AJ25" i="7"/>
  <c r="AL27" i="7"/>
  <c r="AM3" i="7"/>
  <c r="AJ4" i="7"/>
  <c r="AJ9" i="7"/>
  <c r="AK4" i="7"/>
  <c r="AK9" i="7"/>
  <c r="AL25" i="7"/>
  <c r="AK25" i="7"/>
  <c r="AP16" i="7"/>
  <c r="AM22" i="7"/>
  <c r="AK16" i="7"/>
  <c r="AL21" i="7"/>
  <c r="AO17" i="7"/>
  <c r="AN15" i="7"/>
  <c r="AK14" i="7"/>
  <c r="AK13" i="7"/>
  <c r="AM8" i="7"/>
  <c r="AO11" i="7"/>
  <c r="AJ12" i="7"/>
  <c r="AJ11" i="7"/>
  <c r="AM18" i="7"/>
  <c r="AP19" i="7"/>
  <c r="AJ20" i="7"/>
  <c r="AJ23" i="7"/>
  <c r="AN24" i="7"/>
  <c r="AP24" i="7"/>
  <c r="AN18" i="7"/>
  <c r="AM23" i="7"/>
  <c r="AP17" i="7"/>
  <c r="AO18" i="7"/>
  <c r="AJ22" i="7"/>
  <c r="AO23" i="7"/>
  <c r="AN27" i="7"/>
  <c r="AP28" i="7"/>
  <c r="AK27" i="7"/>
  <c r="AJ21" i="7"/>
  <c r="AO25" i="7"/>
  <c r="AM28" i="7"/>
  <c r="AN11" i="7"/>
  <c r="AN4" i="7"/>
  <c r="AN9" i="7"/>
  <c r="AP14" i="7"/>
  <c r="AO4" i="7"/>
  <c r="AO9" i="7"/>
  <c r="AM27" i="7"/>
  <c r="AK21" i="7"/>
  <c r="AL16" i="7"/>
  <c r="AM21" i="7"/>
  <c r="AO15" i="7"/>
  <c r="AO20" i="7"/>
  <c r="AJ17" i="7"/>
  <c r="AJ15" i="7"/>
  <c r="AL9" i="7"/>
  <c r="AO12" i="7"/>
  <c r="AP12" i="7"/>
  <c r="AM12" i="7"/>
  <c r="AM14" i="7"/>
  <c r="AM15" i="7"/>
  <c r="AM16" i="7"/>
  <c r="AL19" i="7"/>
  <c r="AM20" i="7"/>
  <c r="AL23" i="7"/>
  <c r="AJ24" i="7"/>
  <c r="AK24" i="7"/>
  <c r="AJ19" i="7"/>
  <c r="AO24" i="7"/>
  <c r="AL17" i="7"/>
  <c r="AK19" i="7"/>
  <c r="AP22" i="7"/>
  <c r="AN28" i="7"/>
  <c r="AJ27" i="7"/>
  <c r="AN26" i="7"/>
  <c r="AP27" i="7"/>
  <c r="AO21" i="7"/>
  <c r="AK26" i="7"/>
  <c r="AM4" i="7"/>
  <c r="AK8" i="7"/>
  <c r="AK11" i="7"/>
  <c r="AL3" i="7"/>
  <c r="AL8" i="7"/>
  <c r="AM25" i="7"/>
  <c r="AL26" i="7"/>
  <c r="AP21" i="7"/>
  <c r="AP15" i="7"/>
  <c r="AK17" i="7"/>
  <c r="AK15" i="7"/>
  <c r="AM19" i="7"/>
  <c r="AN16" i="7"/>
  <c r="AN14" i="7"/>
  <c r="AN13" i="7"/>
  <c r="AL4" i="7"/>
  <c r="AP9" i="7"/>
  <c r="AK12" i="7"/>
  <c r="AL12" i="7"/>
  <c r="AM11" i="7"/>
  <c r="AL11" i="7"/>
  <c r="AN19" i="7"/>
  <c r="AP20" i="7"/>
  <c r="AP23" i="7"/>
  <c r="AM24" i="7"/>
  <c r="AP18" i="7"/>
  <c r="AO19" i="7"/>
  <c r="AN17" i="7"/>
  <c r="AL20" i="7"/>
  <c r="AK22" i="7"/>
  <c r="AJ28" i="7"/>
  <c r="AO27" i="7"/>
  <c r="AJ26" i="7"/>
  <c r="AL28" i="7"/>
  <c r="AN25" i="7"/>
  <c r="AP26" i="7"/>
  <c r="AN3" i="4"/>
  <c r="AM3" i="4"/>
  <c r="AJ1" i="4"/>
  <c r="AC19" i="4"/>
  <c r="X19" i="4"/>
  <c r="P19" i="4"/>
  <c r="H19" i="4"/>
  <c r="AE19" i="4"/>
  <c r="O19" i="4"/>
  <c r="S19" i="4"/>
  <c r="Y19" i="4"/>
  <c r="AA19" i="4"/>
  <c r="G19" i="4"/>
  <c r="AD19" i="4"/>
  <c r="Z19" i="4"/>
  <c r="V19" i="4"/>
  <c r="R19" i="4"/>
  <c r="N19" i="4"/>
  <c r="J19" i="4"/>
  <c r="F19" i="4"/>
  <c r="U19" i="4"/>
  <c r="Q19" i="4"/>
  <c r="M19" i="4"/>
  <c r="I19" i="4"/>
  <c r="E19" i="4"/>
  <c r="AF19" i="4"/>
  <c r="W19" i="4"/>
  <c r="K19" i="4"/>
  <c r="AB19" i="4"/>
  <c r="T19" i="4"/>
  <c r="L19" i="4"/>
  <c r="D19" i="4"/>
  <c r="C19" i="4"/>
  <c r="AU10" i="7" l="1"/>
  <c r="AT10" i="7"/>
  <c r="AS10" i="7"/>
  <c r="AR10" i="7"/>
  <c r="BS10" i="7"/>
  <c r="BR10" i="7"/>
  <c r="BQ10" i="7"/>
  <c r="BP10" i="7"/>
  <c r="BS7" i="7"/>
  <c r="BR7" i="7"/>
  <c r="BQ7" i="7"/>
  <c r="BP7" i="7"/>
  <c r="BS6" i="7"/>
  <c r="BR6" i="7"/>
  <c r="BQ6" i="7"/>
  <c r="BP6" i="7"/>
  <c r="AW3" i="7"/>
  <c r="AW5" i="7" s="1"/>
  <c r="AV3" i="7"/>
  <c r="AV4" i="7" s="1"/>
  <c r="AV8" i="7" s="1"/>
  <c r="AV9" i="7" s="1"/>
  <c r="AV11" i="7" s="1"/>
  <c r="AV12" i="7" s="1"/>
  <c r="AV13" i="7" s="1"/>
  <c r="AV14" i="7" s="1"/>
  <c r="AV15" i="7" s="1"/>
  <c r="AV16" i="7" s="1"/>
  <c r="AV17" i="7" s="1"/>
  <c r="AV18" i="7" s="1"/>
  <c r="AV19" i="7" s="1"/>
  <c r="AV20" i="7" s="1"/>
  <c r="AV21" i="7" s="1"/>
  <c r="AV22" i="7" s="1"/>
  <c r="AV23" i="7" s="1"/>
  <c r="AV24" i="7" s="1"/>
  <c r="AV25" i="7" s="1"/>
  <c r="AV26" i="7" s="1"/>
  <c r="AV27" i="7" s="1"/>
  <c r="AV28" i="7" s="1"/>
  <c r="AY3" i="7"/>
  <c r="AY4" i="7" s="1"/>
  <c r="AY8" i="7" s="1"/>
  <c r="AY9" i="7" s="1"/>
  <c r="AY11" i="7" s="1"/>
  <c r="AY12" i="7" s="1"/>
  <c r="AY13" i="7" s="1"/>
  <c r="AY14" i="7" s="1"/>
  <c r="AY15" i="7" s="1"/>
  <c r="AY16" i="7" s="1"/>
  <c r="AY17" i="7" s="1"/>
  <c r="AY18" i="7" s="1"/>
  <c r="AY19" i="7" s="1"/>
  <c r="AY20" i="7" s="1"/>
  <c r="AY21" i="7" s="1"/>
  <c r="AY22" i="7" s="1"/>
  <c r="AY23" i="7" s="1"/>
  <c r="AY24" i="7" s="1"/>
  <c r="AY25" i="7" s="1"/>
  <c r="AY26" i="7" s="1"/>
  <c r="AY27" i="7" s="1"/>
  <c r="AY28" i="7" s="1"/>
  <c r="AX3" i="7"/>
  <c r="AX4" i="7" s="1"/>
  <c r="AX8" i="7" s="1"/>
  <c r="AX9" i="7" s="1"/>
  <c r="AX11" i="7" s="1"/>
  <c r="AX12" i="7" s="1"/>
  <c r="AX13" i="7" s="1"/>
  <c r="AX14" i="7" s="1"/>
  <c r="AX15" i="7" s="1"/>
  <c r="AX16" i="7" s="1"/>
  <c r="AX17" i="7" s="1"/>
  <c r="AX18" i="7" s="1"/>
  <c r="AX19" i="7" s="1"/>
  <c r="AX20" i="7" s="1"/>
  <c r="AX21" i="7" s="1"/>
  <c r="AX22" i="7" s="1"/>
  <c r="AX23" i="7" s="1"/>
  <c r="AX24" i="7" s="1"/>
  <c r="AX25" i="7" s="1"/>
  <c r="AX26" i="7" s="1"/>
  <c r="AX27" i="7" s="1"/>
  <c r="AX28" i="7" s="1"/>
  <c r="BA3" i="7"/>
  <c r="BA5" i="7" s="1"/>
  <c r="AZ3" i="7"/>
  <c r="AZ4" i="7" s="1"/>
  <c r="AZ8" i="7" s="1"/>
  <c r="AZ9" i="7" s="1"/>
  <c r="AZ11" i="7" s="1"/>
  <c r="AZ12" i="7" s="1"/>
  <c r="AZ13" i="7" s="1"/>
  <c r="AZ14" i="7" s="1"/>
  <c r="AZ15" i="7" s="1"/>
  <c r="AZ16" i="7" s="1"/>
  <c r="AZ17" i="7" s="1"/>
  <c r="AZ18" i="7" s="1"/>
  <c r="AZ19" i="7" s="1"/>
  <c r="AZ20" i="7" s="1"/>
  <c r="AZ21" i="7" s="1"/>
  <c r="AZ22" i="7" s="1"/>
  <c r="AZ23" i="7" s="1"/>
  <c r="AZ24" i="7" s="1"/>
  <c r="AZ25" i="7" s="1"/>
  <c r="AZ26" i="7" s="1"/>
  <c r="AZ27" i="7" s="1"/>
  <c r="AZ28" i="7" s="1"/>
  <c r="BC3" i="7"/>
  <c r="BC4" i="7" s="1"/>
  <c r="BC8" i="7" s="1"/>
  <c r="BC9" i="7" s="1"/>
  <c r="BC11" i="7" s="1"/>
  <c r="BC12" i="7" s="1"/>
  <c r="BC13" i="7" s="1"/>
  <c r="BC14" i="7" s="1"/>
  <c r="BC15" i="7" s="1"/>
  <c r="BC16" i="7" s="1"/>
  <c r="BC17" i="7" s="1"/>
  <c r="BC18" i="7" s="1"/>
  <c r="BC19" i="7" s="1"/>
  <c r="BC20" i="7" s="1"/>
  <c r="BC21" i="7" s="1"/>
  <c r="BC22" i="7" s="1"/>
  <c r="BC23" i="7" s="1"/>
  <c r="BC24" i="7" s="1"/>
  <c r="BC25" i="7" s="1"/>
  <c r="BC26" i="7" s="1"/>
  <c r="BC27" i="7" s="1"/>
  <c r="BC28" i="7" s="1"/>
  <c r="BA4" i="7"/>
  <c r="BA8" i="7" s="1"/>
  <c r="BA9" i="7" s="1"/>
  <c r="BA11" i="7" s="1"/>
  <c r="BA12" i="7" s="1"/>
  <c r="BA13" i="7" s="1"/>
  <c r="BA14" i="7" s="1"/>
  <c r="BA15" i="7" s="1"/>
  <c r="BA16" i="7" s="1"/>
  <c r="BA17" i="7" s="1"/>
  <c r="BA18" i="7" s="1"/>
  <c r="BA19" i="7" s="1"/>
  <c r="BA20" i="7" s="1"/>
  <c r="BA21" i="7" s="1"/>
  <c r="BA22" i="7" s="1"/>
  <c r="BA23" i="7" s="1"/>
  <c r="BA24" i="7" s="1"/>
  <c r="BA25" i="7" s="1"/>
  <c r="BA26" i="7" s="1"/>
  <c r="BA27" i="7" s="1"/>
  <c r="BA28" i="7" s="1"/>
  <c r="BB3" i="7"/>
  <c r="BB4" i="7" s="1"/>
  <c r="BB8" i="7" s="1"/>
  <c r="BB9" i="7" s="1"/>
  <c r="BB11" i="7" s="1"/>
  <c r="BB12" i="7" s="1"/>
  <c r="BB13" i="7" s="1"/>
  <c r="BB14" i="7" s="1"/>
  <c r="BB15" i="7" s="1"/>
  <c r="BB16" i="7" s="1"/>
  <c r="BB17" i="7" s="1"/>
  <c r="BB18" i="7" s="1"/>
  <c r="BB19" i="7" s="1"/>
  <c r="BB20" i="7" s="1"/>
  <c r="BB21" i="7" s="1"/>
  <c r="BB22" i="7" s="1"/>
  <c r="BB23" i="7" s="1"/>
  <c r="BB24" i="7" s="1"/>
  <c r="BB25" i="7" s="1"/>
  <c r="BB26" i="7" s="1"/>
  <c r="BB27" i="7" s="1"/>
  <c r="BB28" i="7" s="1"/>
  <c r="BM3" i="7"/>
  <c r="BM5" i="7" s="1"/>
  <c r="BL3" i="7"/>
  <c r="BL5" i="7" s="1"/>
  <c r="BO3" i="7"/>
  <c r="BO4" i="7" s="1"/>
  <c r="BO8" i="7" s="1"/>
  <c r="BO9" i="7" s="1"/>
  <c r="BO11" i="7" s="1"/>
  <c r="BO12" i="7" s="1"/>
  <c r="BO13" i="7" s="1"/>
  <c r="BO14" i="7" s="1"/>
  <c r="BO15" i="7" s="1"/>
  <c r="BO16" i="7" s="1"/>
  <c r="BO17" i="7" s="1"/>
  <c r="BO18" i="7" s="1"/>
  <c r="BO19" i="7" s="1"/>
  <c r="BO20" i="7" s="1"/>
  <c r="BO21" i="7" s="1"/>
  <c r="BO22" i="7" s="1"/>
  <c r="BO23" i="7" s="1"/>
  <c r="BO24" i="7" s="1"/>
  <c r="BO25" i="7" s="1"/>
  <c r="BO26" i="7" s="1"/>
  <c r="BO27" i="7" s="1"/>
  <c r="BO28" i="7" s="1"/>
  <c r="BN3" i="7"/>
  <c r="BN4" i="7" s="1"/>
  <c r="BN8" i="7" s="1"/>
  <c r="BN9" i="7" s="1"/>
  <c r="BN11" i="7" s="1"/>
  <c r="BN12" i="7" s="1"/>
  <c r="BN13" i="7" s="1"/>
  <c r="BN14" i="7" s="1"/>
  <c r="BN15" i="7" s="1"/>
  <c r="BN16" i="7" s="1"/>
  <c r="BN17" i="7" s="1"/>
  <c r="BN18" i="7" s="1"/>
  <c r="BN19" i="7" s="1"/>
  <c r="BN20" i="7" s="1"/>
  <c r="BN21" i="7" s="1"/>
  <c r="BN22" i="7" s="1"/>
  <c r="BN23" i="7" s="1"/>
  <c r="BN24" i="7" s="1"/>
  <c r="BN25" i="7" s="1"/>
  <c r="BN26" i="7" s="1"/>
  <c r="BN27" i="7" s="1"/>
  <c r="BN28" i="7" s="1"/>
  <c r="AS3" i="7"/>
  <c r="AS5" i="7" s="1"/>
  <c r="AU4" i="7"/>
  <c r="AU8" i="7" s="1"/>
  <c r="AU9" i="7" s="1"/>
  <c r="AU11" i="7" s="1"/>
  <c r="AU12" i="7" s="1"/>
  <c r="AU13" i="7" s="1"/>
  <c r="AU14" i="7" s="1"/>
  <c r="AU15" i="7" s="1"/>
  <c r="AU16" i="7" s="1"/>
  <c r="AU17" i="7" s="1"/>
  <c r="AU18" i="7" s="1"/>
  <c r="AU19" i="7" s="1"/>
  <c r="AU20" i="7" s="1"/>
  <c r="AU21" i="7" s="1"/>
  <c r="AU22" i="7" s="1"/>
  <c r="AU23" i="7" s="1"/>
  <c r="AU24" i="7" s="1"/>
  <c r="AU25" i="7" s="1"/>
  <c r="AU26" i="7" s="1"/>
  <c r="AU27" i="7" s="1"/>
  <c r="AU28" i="7" s="1"/>
  <c r="AR3" i="7"/>
  <c r="AR5" i="7" s="1"/>
  <c r="AU3" i="7"/>
  <c r="AU5" i="7" s="1"/>
  <c r="AT3" i="7"/>
  <c r="AT5" i="7" s="1"/>
  <c r="BE3" i="7"/>
  <c r="BE5" i="7" s="1"/>
  <c r="BD3" i="7"/>
  <c r="BD5" i="7" s="1"/>
  <c r="BG3" i="7"/>
  <c r="BG4" i="7" s="1"/>
  <c r="BG8" i="7" s="1"/>
  <c r="BG9" i="7" s="1"/>
  <c r="BG11" i="7" s="1"/>
  <c r="BG12" i="7" s="1"/>
  <c r="BG13" i="7" s="1"/>
  <c r="BG14" i="7" s="1"/>
  <c r="BG15" i="7" s="1"/>
  <c r="BG16" i="7" s="1"/>
  <c r="BG17" i="7" s="1"/>
  <c r="BG18" i="7" s="1"/>
  <c r="BG19" i="7" s="1"/>
  <c r="BG20" i="7" s="1"/>
  <c r="BG21" i="7" s="1"/>
  <c r="BG22" i="7" s="1"/>
  <c r="BG23" i="7" s="1"/>
  <c r="BG24" i="7" s="1"/>
  <c r="BG25" i="7" s="1"/>
  <c r="BG26" i="7" s="1"/>
  <c r="BG27" i="7" s="1"/>
  <c r="BG28" i="7" s="1"/>
  <c r="BF3" i="7"/>
  <c r="BF4" i="7" s="1"/>
  <c r="BF8" i="7" s="1"/>
  <c r="BF9" i="7" s="1"/>
  <c r="BF11" i="7" s="1"/>
  <c r="BF12" i="7" s="1"/>
  <c r="BF13" i="7" s="1"/>
  <c r="BF14" i="7" s="1"/>
  <c r="BF15" i="7" s="1"/>
  <c r="BF16" i="7" s="1"/>
  <c r="BF17" i="7" s="1"/>
  <c r="BF18" i="7" s="1"/>
  <c r="BF19" i="7" s="1"/>
  <c r="BF20" i="7" s="1"/>
  <c r="BF21" i="7" s="1"/>
  <c r="BF22" i="7" s="1"/>
  <c r="BF23" i="7" s="1"/>
  <c r="BF24" i="7" s="1"/>
  <c r="BF25" i="7" s="1"/>
  <c r="BF26" i="7" s="1"/>
  <c r="BF27" i="7" s="1"/>
  <c r="BF28" i="7" s="1"/>
  <c r="BQ8" i="7"/>
  <c r="BQ9" i="7" s="1"/>
  <c r="BQ11" i="7" s="1"/>
  <c r="BQ12" i="7" s="1"/>
  <c r="BQ13" i="7" s="1"/>
  <c r="BQ14" i="7" s="1"/>
  <c r="BQ15" i="7" s="1"/>
  <c r="BQ16" i="7" s="1"/>
  <c r="BQ17" i="7" s="1"/>
  <c r="BQ18" i="7" s="1"/>
  <c r="BQ19" i="7" s="1"/>
  <c r="BQ20" i="7" s="1"/>
  <c r="BQ21" i="7" s="1"/>
  <c r="BQ22" i="7" s="1"/>
  <c r="BQ23" i="7" s="1"/>
  <c r="BQ24" i="7" s="1"/>
  <c r="BQ25" i="7" s="1"/>
  <c r="BQ26" i="7" s="1"/>
  <c r="BQ27" i="7" s="1"/>
  <c r="BQ28" i="7" s="1"/>
  <c r="BQ3" i="7"/>
  <c r="BQ5" i="7" s="1"/>
  <c r="BP3" i="7"/>
  <c r="BP4" i="7" s="1"/>
  <c r="BP8" i="7" s="1"/>
  <c r="BP9" i="7" s="1"/>
  <c r="BP11" i="7" s="1"/>
  <c r="BP12" i="7" s="1"/>
  <c r="BP13" i="7" s="1"/>
  <c r="BP14" i="7" s="1"/>
  <c r="BP15" i="7" s="1"/>
  <c r="BP16" i="7" s="1"/>
  <c r="BP17" i="7" s="1"/>
  <c r="BP18" i="7" s="1"/>
  <c r="BP19" i="7" s="1"/>
  <c r="BP20" i="7" s="1"/>
  <c r="BP21" i="7" s="1"/>
  <c r="BP22" i="7" s="1"/>
  <c r="BP23" i="7" s="1"/>
  <c r="BP24" i="7" s="1"/>
  <c r="BP25" i="7" s="1"/>
  <c r="BP26" i="7" s="1"/>
  <c r="BP27" i="7" s="1"/>
  <c r="BP28" i="7" s="1"/>
  <c r="BS3" i="7"/>
  <c r="BS4" i="7" s="1"/>
  <c r="BS8" i="7" s="1"/>
  <c r="BS9" i="7" s="1"/>
  <c r="BS11" i="7" s="1"/>
  <c r="BS12" i="7" s="1"/>
  <c r="BS13" i="7" s="1"/>
  <c r="BS14" i="7" s="1"/>
  <c r="BS15" i="7" s="1"/>
  <c r="BS16" i="7" s="1"/>
  <c r="BS17" i="7" s="1"/>
  <c r="BS18" i="7" s="1"/>
  <c r="BS19" i="7" s="1"/>
  <c r="BS20" i="7" s="1"/>
  <c r="BS21" i="7" s="1"/>
  <c r="BS22" i="7" s="1"/>
  <c r="BS23" i="7" s="1"/>
  <c r="BS24" i="7" s="1"/>
  <c r="BS25" i="7" s="1"/>
  <c r="BS26" i="7" s="1"/>
  <c r="BS27" i="7" s="1"/>
  <c r="BS28" i="7" s="1"/>
  <c r="BQ4" i="7"/>
  <c r="BR3" i="7"/>
  <c r="BR4" i="7" s="1"/>
  <c r="BR8" i="7" s="1"/>
  <c r="BR9" i="7" s="1"/>
  <c r="BR11" i="7" s="1"/>
  <c r="BR12" i="7" s="1"/>
  <c r="BR13" i="7" s="1"/>
  <c r="BR14" i="7" s="1"/>
  <c r="BR15" i="7" s="1"/>
  <c r="BR16" i="7" s="1"/>
  <c r="BR17" i="7" s="1"/>
  <c r="BR18" i="7" s="1"/>
  <c r="BR19" i="7" s="1"/>
  <c r="BR20" i="7" s="1"/>
  <c r="BR21" i="7" s="1"/>
  <c r="BR22" i="7" s="1"/>
  <c r="BR23" i="7" s="1"/>
  <c r="BR24" i="7" s="1"/>
  <c r="BR25" i="7" s="1"/>
  <c r="BR26" i="7" s="1"/>
  <c r="BR27" i="7" s="1"/>
  <c r="BR28" i="7" s="1"/>
  <c r="BI3" i="7"/>
  <c r="BI5" i="7" s="1"/>
  <c r="BH3" i="7"/>
  <c r="BH5" i="7" s="1"/>
  <c r="BK3" i="7"/>
  <c r="BK5" i="7" s="1"/>
  <c r="BJ3" i="7"/>
  <c r="BJ5" i="7" s="1"/>
  <c r="BH3" i="4"/>
  <c r="BK3" i="4"/>
  <c r="BJ3" i="4"/>
  <c r="BI3" i="4"/>
  <c r="AO3" i="4"/>
  <c r="AJ3" i="4"/>
  <c r="AJ11" i="4"/>
  <c r="AM7" i="4"/>
  <c r="AM15" i="4"/>
  <c r="AM23" i="4"/>
  <c r="AL30" i="4"/>
  <c r="AJ15" i="4"/>
  <c r="AJ32" i="4"/>
  <c r="AN13" i="4"/>
  <c r="AM8" i="4"/>
  <c r="AL17" i="4"/>
  <c r="AL5" i="4"/>
  <c r="AL13" i="4"/>
  <c r="AJ31" i="4"/>
  <c r="AK22" i="4"/>
  <c r="AK26" i="4"/>
  <c r="AO6" i="4"/>
  <c r="AJ10" i="4"/>
  <c r="AP14" i="4"/>
  <c r="AN23" i="4"/>
  <c r="AO29" i="4"/>
  <c r="AO25" i="4"/>
  <c r="AM30" i="4"/>
  <c r="AM12" i="4"/>
  <c r="AN30" i="4"/>
  <c r="AO17" i="4"/>
  <c r="AO21" i="4"/>
  <c r="AO5" i="4"/>
  <c r="AO9" i="4"/>
  <c r="AO13" i="4"/>
  <c r="AL31" i="4"/>
  <c r="AM31" i="4"/>
  <c r="AL18" i="4"/>
  <c r="AN18" i="4"/>
  <c r="AP22" i="4"/>
  <c r="AN22" i="4"/>
  <c r="AL26" i="4"/>
  <c r="AN26" i="4"/>
  <c r="AP6" i="4"/>
  <c r="AK6" i="4"/>
  <c r="AP10" i="4"/>
  <c r="AO10" i="4"/>
  <c r="AM14" i="4"/>
  <c r="AJ14" i="4"/>
  <c r="AJ4" i="4"/>
  <c r="AN4" i="4"/>
  <c r="AK4" i="4"/>
  <c r="AK7" i="4"/>
  <c r="AJ8" i="4"/>
  <c r="AO11" i="4"/>
  <c r="AN12" i="4"/>
  <c r="AK15" i="4"/>
  <c r="AJ16" i="4"/>
  <c r="AO19" i="4"/>
  <c r="AN20" i="4"/>
  <c r="AK23" i="4"/>
  <c r="AJ24" i="4"/>
  <c r="AO27" i="4"/>
  <c r="AN28" i="4"/>
  <c r="AM29" i="4"/>
  <c r="AK32" i="4"/>
  <c r="AL3" i="4"/>
  <c r="AO23" i="4"/>
  <c r="AJ28" i="4"/>
  <c r="AP3" i="4"/>
  <c r="AJ5" i="4"/>
  <c r="AO8" i="4"/>
  <c r="AK12" i="4"/>
  <c r="AO4" i="4"/>
  <c r="AL7" i="4"/>
  <c r="AK8" i="4"/>
  <c r="AP11" i="4"/>
  <c r="AO12" i="4"/>
  <c r="AL15" i="4"/>
  <c r="AK16" i="4"/>
  <c r="AP19" i="4"/>
  <c r="AO20" i="4"/>
  <c r="AL23" i="4"/>
  <c r="AK24" i="4"/>
  <c r="AP27" i="4"/>
  <c r="AO28" i="4"/>
  <c r="AN29" i="4"/>
  <c r="AL32" i="4"/>
  <c r="BE3" i="4"/>
  <c r="AO7" i="4"/>
  <c r="AN8" i="4"/>
  <c r="AK11" i="4"/>
  <c r="AJ12" i="4"/>
  <c r="AO15" i="4"/>
  <c r="AN16" i="4"/>
  <c r="AK19" i="4"/>
  <c r="AJ20" i="4"/>
  <c r="AN24" i="4"/>
  <c r="AK27" i="4"/>
  <c r="AP32" i="4"/>
  <c r="AP7" i="4"/>
  <c r="AN9" i="4"/>
  <c r="AL11" i="4"/>
  <c r="AJ13" i="4"/>
  <c r="AP15" i="4"/>
  <c r="AL19" i="4"/>
  <c r="AO16" i="4"/>
  <c r="AK20" i="4"/>
  <c r="AP23" i="4"/>
  <c r="AL27" i="4"/>
  <c r="AN17" i="4"/>
  <c r="AJ21" i="4"/>
  <c r="AO24" i="4"/>
  <c r="AK28" i="4"/>
  <c r="AM18" i="4"/>
  <c r="AN25" i="4"/>
  <c r="AJ29" i="4"/>
  <c r="AN19" i="4"/>
  <c r="AL4" i="4"/>
  <c r="AL8" i="4"/>
  <c r="AL12" i="4"/>
  <c r="AL16" i="4"/>
  <c r="AL20" i="4"/>
  <c r="AL24" i="4"/>
  <c r="AL28" i="4"/>
  <c r="AN32" i="4"/>
  <c r="AM5" i="4"/>
  <c r="AM21" i="4"/>
  <c r="AO32" i="4"/>
  <c r="AJ7" i="4"/>
  <c r="AM25" i="4"/>
  <c r="AK25" i="4"/>
  <c r="AJ9" i="4"/>
  <c r="AM24" i="4"/>
  <c r="AK3" i="4"/>
  <c r="AM17" i="4"/>
  <c r="AJ30" i="4"/>
  <c r="AK17" i="4"/>
  <c r="AK21" i="4"/>
  <c r="AK5" i="4"/>
  <c r="AK9" i="4"/>
  <c r="AK13" i="4"/>
  <c r="AM26" i="4"/>
  <c r="AO31" i="4"/>
  <c r="AJ18" i="4"/>
  <c r="AM22" i="4"/>
  <c r="AJ22" i="4"/>
  <c r="AJ26" i="4"/>
  <c r="AM6" i="4"/>
  <c r="AN6" i="4"/>
  <c r="AL10" i="4"/>
  <c r="AK10" i="4"/>
  <c r="AL14" i="4"/>
  <c r="AO14" i="4"/>
  <c r="AN11" i="4"/>
  <c r="AN27" i="4"/>
  <c r="AM11" i="4"/>
  <c r="AM19" i="4"/>
  <c r="AM27" i="4"/>
  <c r="AK29" i="4"/>
  <c r="AM13" i="4"/>
  <c r="AJ23" i="4"/>
  <c r="AL25" i="4"/>
  <c r="AM16" i="4"/>
  <c r="AM9" i="4"/>
  <c r="AK30" i="4"/>
  <c r="AL21" i="4"/>
  <c r="AL9" i="4"/>
  <c r="AP31" i="4"/>
  <c r="AK18" i="4"/>
  <c r="AL6" i="4"/>
  <c r="AM10" i="4"/>
  <c r="AN14" i="4"/>
  <c r="AN7" i="4"/>
  <c r="AM28" i="4"/>
  <c r="AJ27" i="4"/>
  <c r="AN5" i="4"/>
  <c r="AJ17" i="4"/>
  <c r="AM20" i="4"/>
  <c r="AN15" i="4"/>
  <c r="AP29" i="4"/>
  <c r="AP4" i="4"/>
  <c r="AP8" i="4"/>
  <c r="AP12" i="4"/>
  <c r="AP16" i="4"/>
  <c r="AP20" i="4"/>
  <c r="AP24" i="4"/>
  <c r="AP28" i="4"/>
  <c r="AJ19" i="4"/>
  <c r="AM32" i="4"/>
  <c r="AP25" i="4"/>
  <c r="AN21" i="4"/>
  <c r="AL29" i="4"/>
  <c r="AM4" i="4"/>
  <c r="AP30" i="4"/>
  <c r="AO30" i="4"/>
  <c r="AP17" i="4"/>
  <c r="AP21" i="4"/>
  <c r="AP5" i="4"/>
  <c r="AP9" i="4"/>
  <c r="AP13" i="4"/>
  <c r="AJ25" i="4"/>
  <c r="AK31" i="4"/>
  <c r="AN31" i="4"/>
  <c r="AP18" i="4"/>
  <c r="AO18" i="4"/>
  <c r="AL22" i="4"/>
  <c r="AO22" i="4"/>
  <c r="AP26" i="4"/>
  <c r="AO26" i="4"/>
  <c r="AJ6" i="4"/>
  <c r="AN10" i="4"/>
  <c r="AK14" i="4"/>
  <c r="BI4" i="7" l="1"/>
  <c r="BI8" i="7" s="1"/>
  <c r="AV10" i="7"/>
  <c r="AZ10" i="7"/>
  <c r="BA10" i="7"/>
  <c r="BF10" i="7"/>
  <c r="AX10" i="7"/>
  <c r="BN10" i="7"/>
  <c r="BB10" i="7"/>
  <c r="BG10" i="7"/>
  <c r="AY10" i="7"/>
  <c r="BO10" i="7"/>
  <c r="BC10" i="7"/>
  <c r="BK4" i="7"/>
  <c r="BK8" i="7" s="1"/>
  <c r="BE4" i="7"/>
  <c r="BE8" i="7" s="1"/>
  <c r="BM4" i="7"/>
  <c r="BM8" i="7" s="1"/>
  <c r="BL4" i="7"/>
  <c r="BL8" i="7" s="1"/>
  <c r="AZ6" i="7"/>
  <c r="AV7" i="7"/>
  <c r="BH7" i="7"/>
  <c r="BD7" i="7"/>
  <c r="AR7" i="7"/>
  <c r="BL7" i="7"/>
  <c r="AZ7" i="7"/>
  <c r="AV6" i="7"/>
  <c r="AW7" i="7"/>
  <c r="BI7" i="7"/>
  <c r="BE7" i="7"/>
  <c r="AS7" i="7"/>
  <c r="BM7" i="7"/>
  <c r="BA7" i="7"/>
  <c r="BD6" i="7"/>
  <c r="AX7" i="7"/>
  <c r="BJ7" i="7"/>
  <c r="BF7" i="7"/>
  <c r="AT7" i="7"/>
  <c r="BN7" i="7"/>
  <c r="BB7" i="7"/>
  <c r="AW4" i="7"/>
  <c r="AW8" i="7" s="1"/>
  <c r="BL6" i="7"/>
  <c r="AR6" i="7"/>
  <c r="AY7" i="7"/>
  <c r="BK7" i="7"/>
  <c r="BG7" i="7"/>
  <c r="AU7" i="7"/>
  <c r="BO7" i="7"/>
  <c r="BC7" i="7"/>
  <c r="BM6" i="7"/>
  <c r="BA6" i="7"/>
  <c r="AW6" i="7"/>
  <c r="BI6" i="7"/>
  <c r="BE6" i="7"/>
  <c r="AS6" i="7"/>
  <c r="BH6" i="7"/>
  <c r="AR4" i="7"/>
  <c r="AR8" i="7" s="1"/>
  <c r="AR9" i="7" s="1"/>
  <c r="AR11" i="7" s="1"/>
  <c r="AR12" i="7" s="1"/>
  <c r="AR13" i="7" s="1"/>
  <c r="AR14" i="7" s="1"/>
  <c r="AR15" i="7" s="1"/>
  <c r="AR16" i="7" s="1"/>
  <c r="AR17" i="7" s="1"/>
  <c r="AR18" i="7" s="1"/>
  <c r="AR19" i="7" s="1"/>
  <c r="AR20" i="7" s="1"/>
  <c r="AR21" i="7" s="1"/>
  <c r="AR22" i="7" s="1"/>
  <c r="AR23" i="7" s="1"/>
  <c r="AR24" i="7" s="1"/>
  <c r="AR25" i="7" s="1"/>
  <c r="AR26" i="7" s="1"/>
  <c r="AR27" i="7" s="1"/>
  <c r="AR28" i="7" s="1"/>
  <c r="BN6" i="7"/>
  <c r="BB6" i="7"/>
  <c r="AX6" i="7"/>
  <c r="BJ6" i="7"/>
  <c r="BF6" i="7"/>
  <c r="AT6" i="7"/>
  <c r="BJ4" i="7"/>
  <c r="BJ8" i="7" s="1"/>
  <c r="BH4" i="7"/>
  <c r="BH8" i="7" s="1"/>
  <c r="BD4" i="7"/>
  <c r="BD8" i="7" s="1"/>
  <c r="BO6" i="7"/>
  <c r="BC6" i="7"/>
  <c r="AY6" i="7"/>
  <c r="BK6" i="7"/>
  <c r="BG6" i="7"/>
  <c r="AU6" i="7"/>
  <c r="AT4" i="7"/>
  <c r="AT8" i="7" s="1"/>
  <c r="AT9" i="7" s="1"/>
  <c r="AT11" i="7" s="1"/>
  <c r="AT12" i="7" s="1"/>
  <c r="AT13" i="7" s="1"/>
  <c r="AT14" i="7" s="1"/>
  <c r="AT15" i="7" s="1"/>
  <c r="AT16" i="7" s="1"/>
  <c r="AT17" i="7" s="1"/>
  <c r="AT18" i="7" s="1"/>
  <c r="AT19" i="7" s="1"/>
  <c r="AT20" i="7" s="1"/>
  <c r="AT21" i="7" s="1"/>
  <c r="AT22" i="7" s="1"/>
  <c r="AT23" i="7" s="1"/>
  <c r="AT24" i="7" s="1"/>
  <c r="AT25" i="7" s="1"/>
  <c r="AT26" i="7" s="1"/>
  <c r="AT27" i="7" s="1"/>
  <c r="AT28" i="7" s="1"/>
  <c r="AS4" i="7"/>
  <c r="AS8" i="7" s="1"/>
  <c r="AS9" i="7" s="1"/>
  <c r="AS11" i="7" s="1"/>
  <c r="AS12" i="7" s="1"/>
  <c r="AS13" i="7" s="1"/>
  <c r="AS14" i="7" s="1"/>
  <c r="AS15" i="7" s="1"/>
  <c r="AS16" i="7" s="1"/>
  <c r="AS17" i="7" s="1"/>
  <c r="AS18" i="7" s="1"/>
  <c r="AS19" i="7" s="1"/>
  <c r="AS20" i="7" s="1"/>
  <c r="AS21" i="7" s="1"/>
  <c r="AS22" i="7" s="1"/>
  <c r="AS23" i="7" s="1"/>
  <c r="AS24" i="7" s="1"/>
  <c r="AS25" i="7" s="1"/>
  <c r="AS26" i="7" s="1"/>
  <c r="AS27" i="7" s="1"/>
  <c r="AS28" i="7" s="1"/>
  <c r="AZ5" i="7"/>
  <c r="AV5" i="7"/>
  <c r="BP5" i="7"/>
  <c r="BN5" i="7"/>
  <c r="BB5" i="7"/>
  <c r="AX5" i="7"/>
  <c r="BR5" i="7"/>
  <c r="BF5" i="7"/>
  <c r="BO5" i="7"/>
  <c r="BC5" i="7"/>
  <c r="AY5" i="7"/>
  <c r="BS5" i="7"/>
  <c r="BG5" i="7"/>
  <c r="BR3" i="4"/>
  <c r="BS3" i="4"/>
  <c r="BP3" i="4"/>
  <c r="BQ3" i="4"/>
  <c r="BM3" i="4"/>
  <c r="BO3" i="4"/>
  <c r="BN3" i="4"/>
  <c r="BL3" i="4"/>
  <c r="BI4" i="4"/>
  <c r="BI5" i="4" s="1"/>
  <c r="BI6" i="4" s="1"/>
  <c r="BI7" i="4" s="1"/>
  <c r="BI8" i="4" s="1"/>
  <c r="BI9" i="4" s="1"/>
  <c r="BI10" i="4" s="1"/>
  <c r="BI11" i="4" s="1"/>
  <c r="BI12" i="4" s="1"/>
  <c r="BI13" i="4" s="1"/>
  <c r="BI14" i="4" s="1"/>
  <c r="BI15" i="4" s="1"/>
  <c r="BI16" i="4" s="1"/>
  <c r="BI17" i="4" s="1"/>
  <c r="BI18" i="4" s="1"/>
  <c r="BI19" i="4" s="1"/>
  <c r="BI20" i="4" s="1"/>
  <c r="BI21" i="4" s="1"/>
  <c r="BI22" i="4" s="1"/>
  <c r="BI23" i="4" s="1"/>
  <c r="BI24" i="4" s="1"/>
  <c r="BI25" i="4" s="1"/>
  <c r="BI26" i="4" s="1"/>
  <c r="BI27" i="4" s="1"/>
  <c r="BI28" i="4" s="1"/>
  <c r="BI29" i="4" s="1"/>
  <c r="BI30" i="4" s="1"/>
  <c r="BI31" i="4" s="1"/>
  <c r="BI32" i="4" s="1"/>
  <c r="BH4" i="4"/>
  <c r="BH5" i="4" s="1"/>
  <c r="BH6" i="4" s="1"/>
  <c r="BH7" i="4" s="1"/>
  <c r="BH8" i="4" s="1"/>
  <c r="BH9" i="4" s="1"/>
  <c r="BH10" i="4" s="1"/>
  <c r="BH11" i="4" s="1"/>
  <c r="BH12" i="4" s="1"/>
  <c r="BH13" i="4" s="1"/>
  <c r="BH14" i="4" s="1"/>
  <c r="BH15" i="4" s="1"/>
  <c r="BH16" i="4" s="1"/>
  <c r="BH17" i="4" s="1"/>
  <c r="BH18" i="4" s="1"/>
  <c r="BH19" i="4" s="1"/>
  <c r="BH20" i="4" s="1"/>
  <c r="BH21" i="4" s="1"/>
  <c r="BH22" i="4" s="1"/>
  <c r="BH23" i="4" s="1"/>
  <c r="BH24" i="4" s="1"/>
  <c r="BH25" i="4" s="1"/>
  <c r="BH26" i="4" s="1"/>
  <c r="BH27" i="4" s="1"/>
  <c r="BH28" i="4" s="1"/>
  <c r="BH29" i="4" s="1"/>
  <c r="BH30" i="4" s="1"/>
  <c r="BH31" i="4" s="1"/>
  <c r="BH32" i="4" s="1"/>
  <c r="BJ4" i="4"/>
  <c r="BK4" i="4"/>
  <c r="BK5" i="4" s="1"/>
  <c r="BK6" i="4" s="1"/>
  <c r="BK7" i="4" s="1"/>
  <c r="BK8" i="4" s="1"/>
  <c r="BK9" i="4" s="1"/>
  <c r="BK10" i="4" s="1"/>
  <c r="BK11" i="4" s="1"/>
  <c r="BK12" i="4" s="1"/>
  <c r="BK13" i="4" s="1"/>
  <c r="BK14" i="4" s="1"/>
  <c r="BK15" i="4" s="1"/>
  <c r="BK16" i="4" s="1"/>
  <c r="BK17" i="4" s="1"/>
  <c r="BK18" i="4" s="1"/>
  <c r="BK19" i="4" s="1"/>
  <c r="BK20" i="4" s="1"/>
  <c r="BK21" i="4" s="1"/>
  <c r="BK22" i="4" s="1"/>
  <c r="BK23" i="4" s="1"/>
  <c r="BK24" i="4" s="1"/>
  <c r="BK25" i="4" s="1"/>
  <c r="BK26" i="4" s="1"/>
  <c r="BK27" i="4" s="1"/>
  <c r="BK28" i="4" s="1"/>
  <c r="BK29" i="4" s="1"/>
  <c r="BK30" i="4" s="1"/>
  <c r="BK31" i="4" s="1"/>
  <c r="BK32" i="4" s="1"/>
  <c r="BF3" i="4"/>
  <c r="BG3" i="4"/>
  <c r="BD3" i="4"/>
  <c r="BA3" i="4"/>
  <c r="AZ3" i="4"/>
  <c r="BB3" i="4"/>
  <c r="BC3" i="4"/>
  <c r="AY3" i="4"/>
  <c r="AV3" i="4"/>
  <c r="AW3" i="4"/>
  <c r="AX3" i="4"/>
  <c r="AU3" i="4"/>
  <c r="AR3" i="4"/>
  <c r="AS3" i="4"/>
  <c r="AT3" i="4"/>
  <c r="BO4" i="4" l="1"/>
  <c r="BO5" i="4" s="1"/>
  <c r="BO6" i="4" s="1"/>
  <c r="BO7" i="4" s="1"/>
  <c r="BO8" i="4" s="1"/>
  <c r="BO9" i="4" s="1"/>
  <c r="BO10" i="4" s="1"/>
  <c r="BO11" i="4" s="1"/>
  <c r="BO12" i="4" s="1"/>
  <c r="BO13" i="4" s="1"/>
  <c r="BO14" i="4" s="1"/>
  <c r="BO15" i="4" s="1"/>
  <c r="BO16" i="4" s="1"/>
  <c r="BO17" i="4" s="1"/>
  <c r="BO18" i="4" s="1"/>
  <c r="BO19" i="4" s="1"/>
  <c r="BO20" i="4" s="1"/>
  <c r="BO21" i="4" s="1"/>
  <c r="BO22" i="4" s="1"/>
  <c r="BO23" i="4" s="1"/>
  <c r="BO24" i="4" s="1"/>
  <c r="BO25" i="4" s="1"/>
  <c r="BO26" i="4" s="1"/>
  <c r="BO27" i="4" s="1"/>
  <c r="BO28" i="4" s="1"/>
  <c r="BO29" i="4" s="1"/>
  <c r="BO30" i="4" s="1"/>
  <c r="BO31" i="4" s="1"/>
  <c r="BO32" i="4" s="1"/>
  <c r="BS4" i="4"/>
  <c r="BS5" i="4" s="1"/>
  <c r="BS6" i="4" s="1"/>
  <c r="BS7" i="4" s="1"/>
  <c r="BS8" i="4" s="1"/>
  <c r="BS9" i="4" s="1"/>
  <c r="BS10" i="4" s="1"/>
  <c r="BS11" i="4" s="1"/>
  <c r="BS12" i="4" s="1"/>
  <c r="BS13" i="4" s="1"/>
  <c r="BS14" i="4" s="1"/>
  <c r="BS15" i="4" s="1"/>
  <c r="BS16" i="4" s="1"/>
  <c r="BS17" i="4" s="1"/>
  <c r="BS18" i="4" s="1"/>
  <c r="BS19" i="4" s="1"/>
  <c r="BS20" i="4" s="1"/>
  <c r="BS21" i="4" s="1"/>
  <c r="BS22" i="4" s="1"/>
  <c r="BS23" i="4" s="1"/>
  <c r="BS24" i="4" s="1"/>
  <c r="BS25" i="4" s="1"/>
  <c r="BS26" i="4" s="1"/>
  <c r="BS27" i="4" s="1"/>
  <c r="BS28" i="4" s="1"/>
  <c r="BS29" i="4" s="1"/>
  <c r="BS30" i="4" s="1"/>
  <c r="BS31" i="4" s="1"/>
  <c r="BS32" i="4" s="1"/>
  <c r="AR4" i="4"/>
  <c r="AR5" i="4" s="1"/>
  <c r="AR6" i="4" s="1"/>
  <c r="AR7" i="4" s="1"/>
  <c r="AR8" i="4" s="1"/>
  <c r="AR9" i="4" s="1"/>
  <c r="AR10" i="4" s="1"/>
  <c r="AR11" i="4" s="1"/>
  <c r="AR12" i="4" s="1"/>
  <c r="AR13" i="4" s="1"/>
  <c r="AR14" i="4" s="1"/>
  <c r="AR15" i="4" s="1"/>
  <c r="AR16" i="4" s="1"/>
  <c r="AR17" i="4" s="1"/>
  <c r="AR18" i="4" s="1"/>
  <c r="AR19" i="4" s="1"/>
  <c r="AR20" i="4" s="1"/>
  <c r="AR21" i="4" s="1"/>
  <c r="AR22" i="4" s="1"/>
  <c r="AR23" i="4" s="1"/>
  <c r="AR24" i="4" s="1"/>
  <c r="AR25" i="4" s="1"/>
  <c r="AR26" i="4" s="1"/>
  <c r="AR27" i="4" s="1"/>
  <c r="AR28" i="4" s="1"/>
  <c r="AR29" i="4" s="1"/>
  <c r="AR30" i="4" s="1"/>
  <c r="AR31" i="4" s="1"/>
  <c r="AR32" i="4" s="1"/>
  <c r="AV4" i="4"/>
  <c r="AV5" i="4" s="1"/>
  <c r="AV6" i="4" s="1"/>
  <c r="AV7" i="4" s="1"/>
  <c r="AV8" i="4" s="1"/>
  <c r="AV9" i="4" s="1"/>
  <c r="AV10" i="4" s="1"/>
  <c r="AV11" i="4" s="1"/>
  <c r="AV12" i="4" s="1"/>
  <c r="AV13" i="4" s="1"/>
  <c r="AV14" i="4" s="1"/>
  <c r="AV15" i="4" s="1"/>
  <c r="AV16" i="4" s="1"/>
  <c r="AV17" i="4" s="1"/>
  <c r="AV18" i="4" s="1"/>
  <c r="AV19" i="4" s="1"/>
  <c r="AV20" i="4" s="1"/>
  <c r="AV21" i="4" s="1"/>
  <c r="AV22" i="4" s="1"/>
  <c r="AV23" i="4" s="1"/>
  <c r="AV24" i="4" s="1"/>
  <c r="AV25" i="4" s="1"/>
  <c r="AV26" i="4" s="1"/>
  <c r="AV27" i="4" s="1"/>
  <c r="AV28" i="4" s="1"/>
  <c r="AV29" i="4" s="1"/>
  <c r="AV30" i="4" s="1"/>
  <c r="AV31" i="4" s="1"/>
  <c r="AV32" i="4" s="1"/>
  <c r="AU4" i="4"/>
  <c r="AY4" i="4"/>
  <c r="AY5" i="4" s="1"/>
  <c r="AY6" i="4" s="1"/>
  <c r="AY7" i="4" s="1"/>
  <c r="AY8" i="4" s="1"/>
  <c r="AY9" i="4" s="1"/>
  <c r="AY10" i="4" s="1"/>
  <c r="AY11" i="4" s="1"/>
  <c r="AY12" i="4" s="1"/>
  <c r="AY13" i="4" s="1"/>
  <c r="AY14" i="4" s="1"/>
  <c r="AY15" i="4" s="1"/>
  <c r="AY16" i="4" s="1"/>
  <c r="AY17" i="4" s="1"/>
  <c r="AY18" i="4" s="1"/>
  <c r="AY19" i="4" s="1"/>
  <c r="AY20" i="4" s="1"/>
  <c r="AY21" i="4" s="1"/>
  <c r="AY22" i="4" s="1"/>
  <c r="AY23" i="4" s="1"/>
  <c r="AY24" i="4" s="1"/>
  <c r="AY25" i="4" s="1"/>
  <c r="AY26" i="4" s="1"/>
  <c r="AY27" i="4" s="1"/>
  <c r="AY28" i="4" s="1"/>
  <c r="AY29" i="4" s="1"/>
  <c r="AY30" i="4" s="1"/>
  <c r="AY31" i="4" s="1"/>
  <c r="AY32" i="4" s="1"/>
  <c r="BA4" i="4"/>
  <c r="BA5" i="4" s="1"/>
  <c r="BA6" i="4" s="1"/>
  <c r="BA7" i="4" s="1"/>
  <c r="BA8" i="4" s="1"/>
  <c r="BA9" i="4" s="1"/>
  <c r="BA10" i="4" s="1"/>
  <c r="BA11" i="4" s="1"/>
  <c r="BA12" i="4" s="1"/>
  <c r="BA13" i="4" s="1"/>
  <c r="BA14" i="4" s="1"/>
  <c r="BA15" i="4" s="1"/>
  <c r="BA16" i="4" s="1"/>
  <c r="BA17" i="4" s="1"/>
  <c r="BA18" i="4" s="1"/>
  <c r="BA19" i="4" s="1"/>
  <c r="BA20" i="4" s="1"/>
  <c r="BA21" i="4" s="1"/>
  <c r="BA22" i="4" s="1"/>
  <c r="BA23" i="4" s="1"/>
  <c r="BA24" i="4" s="1"/>
  <c r="BA25" i="4" s="1"/>
  <c r="BA26" i="4" s="1"/>
  <c r="BA27" i="4" s="1"/>
  <c r="BA28" i="4" s="1"/>
  <c r="BA29" i="4" s="1"/>
  <c r="BA30" i="4" s="1"/>
  <c r="BA31" i="4" s="1"/>
  <c r="BA32" i="4" s="1"/>
  <c r="AT4" i="4"/>
  <c r="AT5" i="4" s="1"/>
  <c r="AT6" i="4" s="1"/>
  <c r="AT7" i="4" s="1"/>
  <c r="AT8" i="4" s="1"/>
  <c r="AT9" i="4" s="1"/>
  <c r="AT10" i="4" s="1"/>
  <c r="AT11" i="4" s="1"/>
  <c r="AT12" i="4" s="1"/>
  <c r="AT13" i="4" s="1"/>
  <c r="AT14" i="4" s="1"/>
  <c r="AT15" i="4" s="1"/>
  <c r="AT16" i="4" s="1"/>
  <c r="AT17" i="4" s="1"/>
  <c r="AT18" i="4" s="1"/>
  <c r="AT19" i="4" s="1"/>
  <c r="AT20" i="4" s="1"/>
  <c r="AT21" i="4" s="1"/>
  <c r="AT22" i="4" s="1"/>
  <c r="AT23" i="4" s="1"/>
  <c r="AT24" i="4" s="1"/>
  <c r="AT25" i="4" s="1"/>
  <c r="AT26" i="4" s="1"/>
  <c r="AT27" i="4" s="1"/>
  <c r="AT28" i="4" s="1"/>
  <c r="AT29" i="4" s="1"/>
  <c r="AT30" i="4" s="1"/>
  <c r="AT31" i="4" s="1"/>
  <c r="AT32" i="4" s="1"/>
  <c r="AX4" i="4"/>
  <c r="AX5" i="4" s="1"/>
  <c r="AX6" i="4" s="1"/>
  <c r="AX7" i="4" s="1"/>
  <c r="AX8" i="4" s="1"/>
  <c r="AX9" i="4" s="1"/>
  <c r="AX10" i="4" s="1"/>
  <c r="AX11" i="4" s="1"/>
  <c r="AX12" i="4" s="1"/>
  <c r="AX13" i="4" s="1"/>
  <c r="AX14" i="4" s="1"/>
  <c r="AX15" i="4" s="1"/>
  <c r="AX16" i="4" s="1"/>
  <c r="AX17" i="4" s="1"/>
  <c r="AX18" i="4" s="1"/>
  <c r="AX19" i="4" s="1"/>
  <c r="AX20" i="4" s="1"/>
  <c r="AX21" i="4" s="1"/>
  <c r="AX22" i="4" s="1"/>
  <c r="AX23" i="4" s="1"/>
  <c r="AX24" i="4" s="1"/>
  <c r="AX25" i="4" s="1"/>
  <c r="AX26" i="4" s="1"/>
  <c r="AX27" i="4" s="1"/>
  <c r="AX28" i="4" s="1"/>
  <c r="AX29" i="4" s="1"/>
  <c r="AX30" i="4" s="1"/>
  <c r="AX31" i="4" s="1"/>
  <c r="AX32" i="4" s="1"/>
  <c r="BM4" i="4"/>
  <c r="BM5" i="4" s="1"/>
  <c r="BM6" i="4" s="1"/>
  <c r="BM7" i="4" s="1"/>
  <c r="BM8" i="4" s="1"/>
  <c r="BM9" i="4" s="1"/>
  <c r="BM10" i="4" s="1"/>
  <c r="BM11" i="4" s="1"/>
  <c r="BM12" i="4" s="1"/>
  <c r="BM13" i="4" s="1"/>
  <c r="BM14" i="4" s="1"/>
  <c r="BM15" i="4" s="1"/>
  <c r="BM16" i="4" s="1"/>
  <c r="BM17" i="4" s="1"/>
  <c r="BM18" i="4" s="1"/>
  <c r="BM19" i="4" s="1"/>
  <c r="BM20" i="4" s="1"/>
  <c r="BM21" i="4" s="1"/>
  <c r="BM22" i="4" s="1"/>
  <c r="BM23" i="4" s="1"/>
  <c r="BM24" i="4" s="1"/>
  <c r="BM25" i="4" s="1"/>
  <c r="BM26" i="4" s="1"/>
  <c r="BM27" i="4" s="1"/>
  <c r="BM28" i="4" s="1"/>
  <c r="BM29" i="4" s="1"/>
  <c r="BM30" i="4" s="1"/>
  <c r="BM31" i="4" s="1"/>
  <c r="BM32" i="4" s="1"/>
  <c r="BR4" i="4"/>
  <c r="BR5" i="4" s="1"/>
  <c r="BR6" i="4" s="1"/>
  <c r="BR7" i="4" s="1"/>
  <c r="BR8" i="4" s="1"/>
  <c r="BR9" i="4" s="1"/>
  <c r="BR10" i="4" s="1"/>
  <c r="BR11" i="4" s="1"/>
  <c r="BR12" i="4" s="1"/>
  <c r="BR13" i="4" s="1"/>
  <c r="BR14" i="4" s="1"/>
  <c r="BR15" i="4" s="1"/>
  <c r="BR16" i="4" s="1"/>
  <c r="BR17" i="4" s="1"/>
  <c r="BR18" i="4" s="1"/>
  <c r="BR19" i="4" s="1"/>
  <c r="BR20" i="4" s="1"/>
  <c r="BR21" i="4" s="1"/>
  <c r="BR22" i="4" s="1"/>
  <c r="BR23" i="4" s="1"/>
  <c r="BR24" i="4" s="1"/>
  <c r="BR25" i="4" s="1"/>
  <c r="BR26" i="4" s="1"/>
  <c r="BR27" i="4" s="1"/>
  <c r="BR28" i="4" s="1"/>
  <c r="BR29" i="4" s="1"/>
  <c r="BR30" i="4" s="1"/>
  <c r="BR31" i="4" s="1"/>
  <c r="BR32" i="4" s="1"/>
  <c r="AS4" i="4"/>
  <c r="AS5" i="4" s="1"/>
  <c r="AS6" i="4" s="1"/>
  <c r="AS7" i="4" s="1"/>
  <c r="AS8" i="4" s="1"/>
  <c r="AS9" i="4" s="1"/>
  <c r="AS10" i="4" s="1"/>
  <c r="AS11" i="4" s="1"/>
  <c r="AS12" i="4" s="1"/>
  <c r="AS13" i="4" s="1"/>
  <c r="AS14" i="4" s="1"/>
  <c r="AS15" i="4" s="1"/>
  <c r="AS16" i="4" s="1"/>
  <c r="AS17" i="4" s="1"/>
  <c r="AS18" i="4" s="1"/>
  <c r="AS19" i="4" s="1"/>
  <c r="AS20" i="4" s="1"/>
  <c r="AS21" i="4" s="1"/>
  <c r="AS22" i="4" s="1"/>
  <c r="AS23" i="4" s="1"/>
  <c r="AS24" i="4" s="1"/>
  <c r="AS25" i="4" s="1"/>
  <c r="AS26" i="4" s="1"/>
  <c r="AS27" i="4" s="1"/>
  <c r="AS28" i="4" s="1"/>
  <c r="AS29" i="4" s="1"/>
  <c r="AS30" i="4" s="1"/>
  <c r="AS31" i="4" s="1"/>
  <c r="AS32" i="4" s="1"/>
  <c r="AW4" i="4"/>
  <c r="AW5" i="4" s="1"/>
  <c r="AW6" i="4" s="1"/>
  <c r="AW7" i="4" s="1"/>
  <c r="AW8" i="4" s="1"/>
  <c r="AW9" i="4" s="1"/>
  <c r="AW10" i="4" s="1"/>
  <c r="AW11" i="4" s="1"/>
  <c r="AW12" i="4" s="1"/>
  <c r="AW13" i="4" s="1"/>
  <c r="AW14" i="4" s="1"/>
  <c r="AW15" i="4" s="1"/>
  <c r="AW16" i="4" s="1"/>
  <c r="AW17" i="4" s="1"/>
  <c r="AW18" i="4" s="1"/>
  <c r="AW19" i="4" s="1"/>
  <c r="AW20" i="4" s="1"/>
  <c r="AW21" i="4" s="1"/>
  <c r="AW22" i="4" s="1"/>
  <c r="AW23" i="4" s="1"/>
  <c r="AW24" i="4" s="1"/>
  <c r="AW25" i="4" s="1"/>
  <c r="AW26" i="4" s="1"/>
  <c r="AW27" i="4" s="1"/>
  <c r="AW28" i="4" s="1"/>
  <c r="AW29" i="4" s="1"/>
  <c r="AW30" i="4" s="1"/>
  <c r="AW31" i="4" s="1"/>
  <c r="AW32" i="4" s="1"/>
  <c r="BB4" i="4"/>
  <c r="BB5" i="4" s="1"/>
  <c r="BB6" i="4" s="1"/>
  <c r="BB7" i="4" s="1"/>
  <c r="BB8" i="4" s="1"/>
  <c r="BB9" i="4" s="1"/>
  <c r="BB10" i="4" s="1"/>
  <c r="BB11" i="4" s="1"/>
  <c r="BB12" i="4" s="1"/>
  <c r="BB13" i="4" s="1"/>
  <c r="BB14" i="4" s="1"/>
  <c r="BB15" i="4" s="1"/>
  <c r="BB16" i="4" s="1"/>
  <c r="BB17" i="4" s="1"/>
  <c r="BB18" i="4" s="1"/>
  <c r="BB19" i="4" s="1"/>
  <c r="BB20" i="4" s="1"/>
  <c r="BB21" i="4" s="1"/>
  <c r="BB22" i="4" s="1"/>
  <c r="BB23" i="4" s="1"/>
  <c r="BB24" i="4" s="1"/>
  <c r="BB25" i="4" s="1"/>
  <c r="BB26" i="4" s="1"/>
  <c r="BB27" i="4" s="1"/>
  <c r="BB28" i="4" s="1"/>
  <c r="BB29" i="4" s="1"/>
  <c r="BB30" i="4" s="1"/>
  <c r="BB31" i="4" s="1"/>
  <c r="BB32" i="4" s="1"/>
  <c r="BL4" i="4"/>
  <c r="BL5" i="4" s="1"/>
  <c r="BL6" i="4" s="1"/>
  <c r="BL7" i="4" s="1"/>
  <c r="BL8" i="4" s="1"/>
  <c r="BL9" i="4" s="1"/>
  <c r="BL10" i="4" s="1"/>
  <c r="BL11" i="4" s="1"/>
  <c r="BL12" i="4" s="1"/>
  <c r="BL13" i="4" s="1"/>
  <c r="BL14" i="4" s="1"/>
  <c r="BL15" i="4" s="1"/>
  <c r="BL16" i="4" s="1"/>
  <c r="BL17" i="4" s="1"/>
  <c r="BL18" i="4" s="1"/>
  <c r="BL19" i="4" s="1"/>
  <c r="BL20" i="4" s="1"/>
  <c r="BL21" i="4" s="1"/>
  <c r="BL22" i="4" s="1"/>
  <c r="BL23" i="4" s="1"/>
  <c r="BL24" i="4" s="1"/>
  <c r="BL25" i="4" s="1"/>
  <c r="BL26" i="4" s="1"/>
  <c r="BL27" i="4" s="1"/>
  <c r="BL28" i="4" s="1"/>
  <c r="BL29" i="4" s="1"/>
  <c r="BL30" i="4" s="1"/>
  <c r="BL31" i="4" s="1"/>
  <c r="BL32" i="4" s="1"/>
  <c r="BQ4" i="4"/>
  <c r="BQ5" i="4" s="1"/>
  <c r="BQ6" i="4" s="1"/>
  <c r="BQ7" i="4" s="1"/>
  <c r="BQ8" i="4" s="1"/>
  <c r="BQ9" i="4" s="1"/>
  <c r="BQ10" i="4" s="1"/>
  <c r="BQ11" i="4" s="1"/>
  <c r="BQ12" i="4" s="1"/>
  <c r="BQ13" i="4" s="1"/>
  <c r="BQ14" i="4" s="1"/>
  <c r="BQ15" i="4" s="1"/>
  <c r="BQ16" i="4" s="1"/>
  <c r="BQ17" i="4" s="1"/>
  <c r="BQ18" i="4" s="1"/>
  <c r="BQ19" i="4" s="1"/>
  <c r="BQ20" i="4" s="1"/>
  <c r="BQ21" i="4" s="1"/>
  <c r="BQ22" i="4" s="1"/>
  <c r="BQ23" i="4" s="1"/>
  <c r="BQ24" i="4" s="1"/>
  <c r="BQ25" i="4" s="1"/>
  <c r="BQ26" i="4" s="1"/>
  <c r="BQ27" i="4" s="1"/>
  <c r="BQ28" i="4" s="1"/>
  <c r="BQ29" i="4" s="1"/>
  <c r="BQ30" i="4" s="1"/>
  <c r="BQ31" i="4" s="1"/>
  <c r="BQ32" i="4" s="1"/>
  <c r="BH9" i="7"/>
  <c r="BH11" i="7" s="1"/>
  <c r="BH12" i="7" s="1"/>
  <c r="BH13" i="7" s="1"/>
  <c r="BH14" i="7" s="1"/>
  <c r="BH15" i="7" s="1"/>
  <c r="BH16" i="7" s="1"/>
  <c r="BH17" i="7" s="1"/>
  <c r="BH18" i="7" s="1"/>
  <c r="BH19" i="7" s="1"/>
  <c r="BH20" i="7" s="1"/>
  <c r="BH21" i="7" s="1"/>
  <c r="BH22" i="7" s="1"/>
  <c r="BH23" i="7" s="1"/>
  <c r="BH24" i="7" s="1"/>
  <c r="BH25" i="7" s="1"/>
  <c r="BH26" i="7" s="1"/>
  <c r="BH27" i="7" s="1"/>
  <c r="BH28" i="7" s="1"/>
  <c r="BH10" i="7"/>
  <c r="BL9" i="7"/>
  <c r="BL11" i="7" s="1"/>
  <c r="BL12" i="7" s="1"/>
  <c r="BL13" i="7" s="1"/>
  <c r="BL14" i="7" s="1"/>
  <c r="BL15" i="7" s="1"/>
  <c r="BL16" i="7" s="1"/>
  <c r="BL17" i="7" s="1"/>
  <c r="BL18" i="7" s="1"/>
  <c r="BL19" i="7" s="1"/>
  <c r="BL20" i="7" s="1"/>
  <c r="BL21" i="7" s="1"/>
  <c r="BL22" i="7" s="1"/>
  <c r="BL23" i="7" s="1"/>
  <c r="BL24" i="7" s="1"/>
  <c r="BL25" i="7" s="1"/>
  <c r="BL26" i="7" s="1"/>
  <c r="BL27" i="7" s="1"/>
  <c r="BL28" i="7" s="1"/>
  <c r="BL10" i="7"/>
  <c r="BD9" i="7"/>
  <c r="BD11" i="7" s="1"/>
  <c r="BD12" i="7" s="1"/>
  <c r="BD13" i="7" s="1"/>
  <c r="BD14" i="7" s="1"/>
  <c r="BD15" i="7" s="1"/>
  <c r="BD16" i="7" s="1"/>
  <c r="BD17" i="7" s="1"/>
  <c r="BD18" i="7" s="1"/>
  <c r="BD19" i="7" s="1"/>
  <c r="BD20" i="7" s="1"/>
  <c r="BD21" i="7" s="1"/>
  <c r="BD22" i="7" s="1"/>
  <c r="BD23" i="7" s="1"/>
  <c r="BD24" i="7" s="1"/>
  <c r="BD25" i="7" s="1"/>
  <c r="BD26" i="7" s="1"/>
  <c r="BD27" i="7" s="1"/>
  <c r="BD28" i="7" s="1"/>
  <c r="BD10" i="7"/>
  <c r="BM9" i="7"/>
  <c r="BM11" i="7" s="1"/>
  <c r="BM12" i="7" s="1"/>
  <c r="BM13" i="7" s="1"/>
  <c r="BM14" i="7" s="1"/>
  <c r="BM15" i="7" s="1"/>
  <c r="BM16" i="7" s="1"/>
  <c r="BM17" i="7" s="1"/>
  <c r="BM18" i="7" s="1"/>
  <c r="BM19" i="7" s="1"/>
  <c r="BM20" i="7" s="1"/>
  <c r="BM21" i="7" s="1"/>
  <c r="BM22" i="7" s="1"/>
  <c r="BM23" i="7" s="1"/>
  <c r="BM24" i="7" s="1"/>
  <c r="BM25" i="7" s="1"/>
  <c r="BM26" i="7" s="1"/>
  <c r="BM27" i="7" s="1"/>
  <c r="BM28" i="7" s="1"/>
  <c r="BM10" i="7"/>
  <c r="AW9" i="7"/>
  <c r="AW11" i="7" s="1"/>
  <c r="AW12" i="7" s="1"/>
  <c r="AW13" i="7" s="1"/>
  <c r="AW14" i="7" s="1"/>
  <c r="AW15" i="7" s="1"/>
  <c r="AW16" i="7" s="1"/>
  <c r="AW17" i="7" s="1"/>
  <c r="AW18" i="7" s="1"/>
  <c r="AW19" i="7" s="1"/>
  <c r="AW20" i="7" s="1"/>
  <c r="AW21" i="7" s="1"/>
  <c r="AW22" i="7" s="1"/>
  <c r="AW23" i="7" s="1"/>
  <c r="AW24" i="7" s="1"/>
  <c r="AW25" i="7" s="1"/>
  <c r="AW26" i="7" s="1"/>
  <c r="AW27" i="7" s="1"/>
  <c r="AW28" i="7" s="1"/>
  <c r="AW10" i="7"/>
  <c r="BE9" i="7"/>
  <c r="BE11" i="7" s="1"/>
  <c r="BE12" i="7" s="1"/>
  <c r="BE13" i="7" s="1"/>
  <c r="BE14" i="7" s="1"/>
  <c r="BE15" i="7" s="1"/>
  <c r="BE16" i="7" s="1"/>
  <c r="BE17" i="7" s="1"/>
  <c r="BE18" i="7" s="1"/>
  <c r="BE19" i="7" s="1"/>
  <c r="BE20" i="7" s="1"/>
  <c r="BE21" i="7" s="1"/>
  <c r="BE22" i="7" s="1"/>
  <c r="BE23" i="7" s="1"/>
  <c r="BE24" i="7" s="1"/>
  <c r="BE25" i="7" s="1"/>
  <c r="BE26" i="7" s="1"/>
  <c r="BE27" i="7" s="1"/>
  <c r="BE28" i="7" s="1"/>
  <c r="BE10" i="7"/>
  <c r="BJ9" i="7"/>
  <c r="BJ11" i="7" s="1"/>
  <c r="BJ12" i="7" s="1"/>
  <c r="BJ13" i="7" s="1"/>
  <c r="BJ14" i="7" s="1"/>
  <c r="BJ15" i="7" s="1"/>
  <c r="BJ16" i="7" s="1"/>
  <c r="BJ17" i="7" s="1"/>
  <c r="BJ18" i="7" s="1"/>
  <c r="BJ19" i="7" s="1"/>
  <c r="BJ20" i="7" s="1"/>
  <c r="BJ21" i="7" s="1"/>
  <c r="BJ22" i="7" s="1"/>
  <c r="BJ23" i="7" s="1"/>
  <c r="BJ24" i="7" s="1"/>
  <c r="BJ25" i="7" s="1"/>
  <c r="BJ26" i="7" s="1"/>
  <c r="BJ27" i="7" s="1"/>
  <c r="BJ28" i="7" s="1"/>
  <c r="BJ10" i="7"/>
  <c r="BK9" i="7"/>
  <c r="BK11" i="7" s="1"/>
  <c r="BK12" i="7" s="1"/>
  <c r="BK13" i="7" s="1"/>
  <c r="BK14" i="7" s="1"/>
  <c r="BK15" i="7" s="1"/>
  <c r="BK16" i="7" s="1"/>
  <c r="BK17" i="7" s="1"/>
  <c r="BK18" i="7" s="1"/>
  <c r="BK19" i="7" s="1"/>
  <c r="BK20" i="7" s="1"/>
  <c r="BK21" i="7" s="1"/>
  <c r="BK22" i="7" s="1"/>
  <c r="BK23" i="7" s="1"/>
  <c r="BK24" i="7" s="1"/>
  <c r="BK25" i="7" s="1"/>
  <c r="BK26" i="7" s="1"/>
  <c r="BK27" i="7" s="1"/>
  <c r="BK28" i="7" s="1"/>
  <c r="BK10" i="7"/>
  <c r="BI9" i="7"/>
  <c r="BI11" i="7" s="1"/>
  <c r="BI12" i="7" s="1"/>
  <c r="BI13" i="7" s="1"/>
  <c r="BI14" i="7" s="1"/>
  <c r="BI15" i="7" s="1"/>
  <c r="BI16" i="7" s="1"/>
  <c r="BI17" i="7" s="1"/>
  <c r="BI18" i="7" s="1"/>
  <c r="BI19" i="7" s="1"/>
  <c r="BI20" i="7" s="1"/>
  <c r="BI21" i="7" s="1"/>
  <c r="BI22" i="7" s="1"/>
  <c r="BI23" i="7" s="1"/>
  <c r="BI24" i="7" s="1"/>
  <c r="BI25" i="7" s="1"/>
  <c r="BI26" i="7" s="1"/>
  <c r="BI27" i="7" s="1"/>
  <c r="BI28" i="7" s="1"/>
  <c r="BI10" i="7"/>
  <c r="BP4" i="4"/>
  <c r="BP5" i="4" s="1"/>
  <c r="BP6" i="4" s="1"/>
  <c r="BP7" i="4" s="1"/>
  <c r="BP8" i="4" s="1"/>
  <c r="BP9" i="4" s="1"/>
  <c r="BP10" i="4" s="1"/>
  <c r="BP11" i="4" s="1"/>
  <c r="BP12" i="4" s="1"/>
  <c r="BP13" i="4" s="1"/>
  <c r="BP14" i="4" s="1"/>
  <c r="BP15" i="4" s="1"/>
  <c r="BP16" i="4" s="1"/>
  <c r="BP17" i="4" s="1"/>
  <c r="BP18" i="4" s="1"/>
  <c r="BP19" i="4" s="1"/>
  <c r="BP20" i="4" s="1"/>
  <c r="BP21" i="4" s="1"/>
  <c r="BP22" i="4" s="1"/>
  <c r="BP23" i="4" s="1"/>
  <c r="BP24" i="4" s="1"/>
  <c r="BP25" i="4" s="1"/>
  <c r="BP26" i="4" s="1"/>
  <c r="BP27" i="4" s="1"/>
  <c r="BP28" i="4" s="1"/>
  <c r="BP29" i="4" s="1"/>
  <c r="BP30" i="4" s="1"/>
  <c r="BP31" i="4" s="1"/>
  <c r="BP32" i="4" s="1"/>
  <c r="BN4" i="4"/>
  <c r="BN5" i="4" s="1"/>
  <c r="BN6" i="4" s="1"/>
  <c r="BN7" i="4" s="1"/>
  <c r="BN8" i="4" s="1"/>
  <c r="BN9" i="4" s="1"/>
  <c r="BN10" i="4" s="1"/>
  <c r="BN11" i="4" s="1"/>
  <c r="BN12" i="4" s="1"/>
  <c r="BN13" i="4" s="1"/>
  <c r="BN14" i="4" s="1"/>
  <c r="BN15" i="4" s="1"/>
  <c r="BN16" i="4" s="1"/>
  <c r="BN17" i="4" s="1"/>
  <c r="BN18" i="4" s="1"/>
  <c r="BN19" i="4" s="1"/>
  <c r="BN20" i="4" s="1"/>
  <c r="BN21" i="4" s="1"/>
  <c r="BN22" i="4" s="1"/>
  <c r="BN23" i="4" s="1"/>
  <c r="BN24" i="4" s="1"/>
  <c r="BN25" i="4" s="1"/>
  <c r="BN26" i="4" s="1"/>
  <c r="BN27" i="4" s="1"/>
  <c r="BN28" i="4" s="1"/>
  <c r="BN29" i="4" s="1"/>
  <c r="BN30" i="4" s="1"/>
  <c r="BN31" i="4" s="1"/>
  <c r="BN32" i="4" s="1"/>
  <c r="BG4" i="4"/>
  <c r="BG5" i="4" s="1"/>
  <c r="BG6" i="4" s="1"/>
  <c r="BG7" i="4" s="1"/>
  <c r="BG8" i="4" s="1"/>
  <c r="BG9" i="4" s="1"/>
  <c r="BG10" i="4" s="1"/>
  <c r="BG11" i="4" s="1"/>
  <c r="BG12" i="4" s="1"/>
  <c r="BG13" i="4" s="1"/>
  <c r="BG14" i="4" s="1"/>
  <c r="BG15" i="4" s="1"/>
  <c r="BG16" i="4" s="1"/>
  <c r="BG17" i="4" s="1"/>
  <c r="BG18" i="4" s="1"/>
  <c r="BG19" i="4" s="1"/>
  <c r="BG20" i="4" s="1"/>
  <c r="BG21" i="4" s="1"/>
  <c r="BG22" i="4" s="1"/>
  <c r="BG23" i="4" s="1"/>
  <c r="BG24" i="4" s="1"/>
  <c r="BG25" i="4" s="1"/>
  <c r="BG26" i="4" s="1"/>
  <c r="BG27" i="4" s="1"/>
  <c r="BG28" i="4" s="1"/>
  <c r="BG29" i="4" s="1"/>
  <c r="BG30" i="4" s="1"/>
  <c r="BG31" i="4" s="1"/>
  <c r="BG32" i="4" s="1"/>
  <c r="BF4" i="4"/>
  <c r="BF5" i="4" s="1"/>
  <c r="BF6" i="4" s="1"/>
  <c r="BF7" i="4" s="1"/>
  <c r="BF8" i="4" s="1"/>
  <c r="BF9" i="4" s="1"/>
  <c r="BF10" i="4" s="1"/>
  <c r="BF11" i="4" s="1"/>
  <c r="BF12" i="4" s="1"/>
  <c r="BF13" i="4" s="1"/>
  <c r="BF14" i="4" s="1"/>
  <c r="BF15" i="4" s="1"/>
  <c r="BF16" i="4" s="1"/>
  <c r="BF17" i="4" s="1"/>
  <c r="BF18" i="4" s="1"/>
  <c r="BF19" i="4" s="1"/>
  <c r="BF20" i="4" s="1"/>
  <c r="BF21" i="4" s="1"/>
  <c r="BF22" i="4" s="1"/>
  <c r="BF23" i="4" s="1"/>
  <c r="BF24" i="4" s="1"/>
  <c r="BF25" i="4" s="1"/>
  <c r="BF26" i="4" s="1"/>
  <c r="BF27" i="4" s="1"/>
  <c r="BF28" i="4" s="1"/>
  <c r="BF29" i="4" s="1"/>
  <c r="BF30" i="4" s="1"/>
  <c r="BF31" i="4" s="1"/>
  <c r="BF32" i="4" s="1"/>
  <c r="AA35" i="5"/>
  <c r="BE4" i="4"/>
  <c r="X35" i="5"/>
  <c r="BJ5" i="4"/>
  <c r="BJ6" i="4" s="1"/>
  <c r="BJ7" i="4" s="1"/>
  <c r="BJ8" i="4" s="1"/>
  <c r="BJ9" i="4" s="1"/>
  <c r="BJ10" i="4" s="1"/>
  <c r="BJ11" i="4" s="1"/>
  <c r="BJ12" i="4" s="1"/>
  <c r="BJ13" i="4" s="1"/>
  <c r="BJ14" i="4" s="1"/>
  <c r="BJ15" i="4" s="1"/>
  <c r="BJ16" i="4" s="1"/>
  <c r="BJ17" i="4" s="1"/>
  <c r="BJ18" i="4" s="1"/>
  <c r="BJ19" i="4" s="1"/>
  <c r="BJ20" i="4" s="1"/>
  <c r="BJ21" i="4" s="1"/>
  <c r="BJ22" i="4" s="1"/>
  <c r="BJ23" i="4" s="1"/>
  <c r="BJ24" i="4" s="1"/>
  <c r="BJ25" i="4" s="1"/>
  <c r="BJ26" i="4" s="1"/>
  <c r="BJ27" i="4" s="1"/>
  <c r="BJ28" i="4" s="1"/>
  <c r="BJ29" i="4" s="1"/>
  <c r="BJ30" i="4" s="1"/>
  <c r="BJ31" i="4" s="1"/>
  <c r="BJ32" i="4" s="1"/>
  <c r="Y35" i="5"/>
  <c r="BD4" i="4"/>
  <c r="BD5" i="4" s="1"/>
  <c r="BD6" i="4" s="1"/>
  <c r="BD7" i="4" s="1"/>
  <c r="BD8" i="4" s="1"/>
  <c r="BD9" i="4" s="1"/>
  <c r="BD10" i="4" s="1"/>
  <c r="BD11" i="4" s="1"/>
  <c r="BD12" i="4" s="1"/>
  <c r="BD13" i="4" s="1"/>
  <c r="BD14" i="4" s="1"/>
  <c r="BD15" i="4" s="1"/>
  <c r="BD16" i="4" s="1"/>
  <c r="BD17" i="4" s="1"/>
  <c r="BD18" i="4" s="1"/>
  <c r="BD19" i="4" s="1"/>
  <c r="BD20" i="4" s="1"/>
  <c r="BD21" i="4" s="1"/>
  <c r="BD22" i="4" s="1"/>
  <c r="BD23" i="4" s="1"/>
  <c r="BD24" i="4" s="1"/>
  <c r="BD25" i="4" s="1"/>
  <c r="BD26" i="4" s="1"/>
  <c r="BD27" i="4" s="1"/>
  <c r="BD28" i="4" s="1"/>
  <c r="BD29" i="4" s="1"/>
  <c r="BD30" i="4" s="1"/>
  <c r="BD31" i="4" s="1"/>
  <c r="BD32" i="4" s="1"/>
  <c r="BC4" i="4"/>
  <c r="BC5" i="4" s="1"/>
  <c r="BC6" i="4" s="1"/>
  <c r="BC7" i="4" s="1"/>
  <c r="BC8" i="4" s="1"/>
  <c r="BC9" i="4" s="1"/>
  <c r="BC10" i="4" s="1"/>
  <c r="BC11" i="4" s="1"/>
  <c r="BC12" i="4" s="1"/>
  <c r="BC13" i="4" s="1"/>
  <c r="BC14" i="4" s="1"/>
  <c r="BC15" i="4" s="1"/>
  <c r="BC16" i="4" s="1"/>
  <c r="BC17" i="4" s="1"/>
  <c r="BC18" i="4" s="1"/>
  <c r="BC19" i="4" s="1"/>
  <c r="BC20" i="4" s="1"/>
  <c r="BC21" i="4" s="1"/>
  <c r="BC22" i="4" s="1"/>
  <c r="BC23" i="4" s="1"/>
  <c r="BC24" i="4" s="1"/>
  <c r="BC25" i="4" s="1"/>
  <c r="BC26" i="4" s="1"/>
  <c r="BC27" i="4" s="1"/>
  <c r="BC28" i="4" s="1"/>
  <c r="BC29" i="4" s="1"/>
  <c r="BC30" i="4" s="1"/>
  <c r="BC31" i="4" s="1"/>
  <c r="BC32" i="4" s="1"/>
  <c r="AZ4" i="4"/>
  <c r="AZ5" i="4" s="1"/>
  <c r="AZ6" i="4" s="1"/>
  <c r="AZ7" i="4" s="1"/>
  <c r="AZ8" i="4" s="1"/>
  <c r="AZ9" i="4" s="1"/>
  <c r="AZ10" i="4" s="1"/>
  <c r="AZ11" i="4" s="1"/>
  <c r="AZ12" i="4" s="1"/>
  <c r="AZ13" i="4" s="1"/>
  <c r="AZ14" i="4" s="1"/>
  <c r="AZ15" i="4" s="1"/>
  <c r="AZ16" i="4" s="1"/>
  <c r="AZ17" i="4" s="1"/>
  <c r="AZ18" i="4" s="1"/>
  <c r="AZ19" i="4" s="1"/>
  <c r="AZ20" i="4" s="1"/>
  <c r="AZ21" i="4" s="1"/>
  <c r="AZ22" i="4" s="1"/>
  <c r="AZ23" i="4" s="1"/>
  <c r="AZ24" i="4" s="1"/>
  <c r="AZ25" i="4" s="1"/>
  <c r="AZ26" i="4" s="1"/>
  <c r="AZ27" i="4" s="1"/>
  <c r="AZ28" i="4" s="1"/>
  <c r="AZ29" i="4" s="1"/>
  <c r="AZ30" i="4" s="1"/>
  <c r="AZ31" i="4" s="1"/>
  <c r="AZ32" i="4" s="1"/>
  <c r="AU5" i="4"/>
  <c r="AU6" i="4" s="1"/>
  <c r="AU7" i="4" s="1"/>
  <c r="AU8" i="4" s="1"/>
  <c r="AU9" i="4" s="1"/>
  <c r="AU10" i="4" s="1"/>
  <c r="AU11" i="4" s="1"/>
  <c r="AU12" i="4" s="1"/>
  <c r="AU13" i="4" s="1"/>
  <c r="AU14" i="4" s="1"/>
  <c r="AU15" i="4" s="1"/>
  <c r="AU16" i="4" s="1"/>
  <c r="AU17" i="4" s="1"/>
  <c r="AU18" i="4" s="1"/>
  <c r="AU19" i="4" s="1"/>
  <c r="AU20" i="4" s="1"/>
  <c r="AU21" i="4" s="1"/>
  <c r="AU22" i="4" s="1"/>
  <c r="AU23" i="4" s="1"/>
  <c r="AU24" i="4" s="1"/>
  <c r="AU25" i="4" s="1"/>
  <c r="AU26" i="4" s="1"/>
  <c r="AU27" i="4" s="1"/>
  <c r="AU28" i="4" s="1"/>
  <c r="AU29" i="4" s="1"/>
  <c r="AU30" i="4" s="1"/>
  <c r="AU31" i="4" s="1"/>
  <c r="AU32" i="4" s="1"/>
  <c r="AF35" i="5" l="1"/>
  <c r="AF13" i="5" s="1"/>
  <c r="AK35" i="5"/>
  <c r="AK15" i="5" s="1"/>
  <c r="AD35" i="5"/>
  <c r="AD18" i="5" s="1"/>
  <c r="P35" i="5"/>
  <c r="P19" i="5" s="1"/>
  <c r="L35" i="5"/>
  <c r="L6" i="5" s="1"/>
  <c r="K35" i="5"/>
  <c r="K10" i="5" s="1"/>
  <c r="AI35" i="5"/>
  <c r="AI9" i="5" s="1"/>
  <c r="AJ35" i="5"/>
  <c r="AJ14" i="5" s="1"/>
  <c r="J35" i="5"/>
  <c r="J34" i="5" s="1"/>
  <c r="D35" i="5"/>
  <c r="D16" i="5" s="1"/>
  <c r="O35" i="5"/>
  <c r="O17" i="5" s="1"/>
  <c r="I35" i="5"/>
  <c r="I7" i="5" s="1"/>
  <c r="AC35" i="5"/>
  <c r="AC16" i="5" s="1"/>
  <c r="BE5" i="4"/>
  <c r="BE6" i="4" s="1"/>
  <c r="BE7" i="4" s="1"/>
  <c r="BE8" i="4" s="1"/>
  <c r="BE9" i="4" s="1"/>
  <c r="BE10" i="4" s="1"/>
  <c r="BE11" i="4" s="1"/>
  <c r="BE12" i="4" s="1"/>
  <c r="BE13" i="4" s="1"/>
  <c r="BE14" i="4" s="1"/>
  <c r="BE15" i="4" s="1"/>
  <c r="BE16" i="4" s="1"/>
  <c r="BE17" i="4" s="1"/>
  <c r="BE18" i="4" s="1"/>
  <c r="BE19" i="4" s="1"/>
  <c r="BE20" i="4" s="1"/>
  <c r="BE21" i="4" s="1"/>
  <c r="BE22" i="4" s="1"/>
  <c r="BE23" i="4" s="1"/>
  <c r="BE24" i="4" s="1"/>
  <c r="BE25" i="4" s="1"/>
  <c r="BE26" i="4" s="1"/>
  <c r="BE27" i="4" s="1"/>
  <c r="BE28" i="4" s="1"/>
  <c r="BE29" i="4" s="1"/>
  <c r="BE30" i="4" s="1"/>
  <c r="BE31" i="4" s="1"/>
  <c r="BE32" i="4" s="1"/>
  <c r="AE35" i="5"/>
  <c r="AH35" i="5"/>
  <c r="AA9" i="5"/>
  <c r="AA27" i="5"/>
  <c r="AA6" i="5"/>
  <c r="AA14" i="5"/>
  <c r="AA12" i="5"/>
  <c r="AA11" i="5"/>
  <c r="AA15" i="5"/>
  <c r="AA10" i="5"/>
  <c r="AA26" i="5"/>
  <c r="AA17" i="5"/>
  <c r="AA20" i="5"/>
  <c r="AA22" i="5"/>
  <c r="AA34" i="5"/>
  <c r="AA32" i="5"/>
  <c r="AA29" i="5"/>
  <c r="AA7" i="5"/>
  <c r="AA13" i="5"/>
  <c r="AA28" i="5"/>
  <c r="AA24" i="5"/>
  <c r="AA23" i="5"/>
  <c r="AA21" i="5"/>
  <c r="AA19" i="5"/>
  <c r="AA33" i="5"/>
  <c r="AA16" i="5"/>
  <c r="AA8" i="5"/>
  <c r="AA25" i="5"/>
  <c r="AA31" i="5"/>
  <c r="AA18" i="5"/>
  <c r="AA30" i="5"/>
  <c r="S35" i="5"/>
  <c r="U35" i="5"/>
  <c r="Y14" i="5"/>
  <c r="Y23" i="5"/>
  <c r="Y17" i="5"/>
  <c r="Y29" i="5"/>
  <c r="Y13" i="5"/>
  <c r="Y9" i="5"/>
  <c r="Y24" i="5"/>
  <c r="Y15" i="5"/>
  <c r="Y31" i="5"/>
  <c r="Y19" i="5"/>
  <c r="Y16" i="5"/>
  <c r="Y7" i="5"/>
  <c r="Y6" i="5"/>
  <c r="Y32" i="5"/>
  <c r="Y25" i="5"/>
  <c r="Y8" i="5"/>
  <c r="Y26" i="5"/>
  <c r="Y33" i="5"/>
  <c r="Y12" i="5"/>
  <c r="Y10" i="5"/>
  <c r="Y30" i="5"/>
  <c r="Y28" i="5"/>
  <c r="Y34" i="5"/>
  <c r="Y18" i="5"/>
  <c r="Y20" i="5"/>
  <c r="Y27" i="5"/>
  <c r="Y21" i="5"/>
  <c r="Y22" i="5"/>
  <c r="Y11" i="5"/>
  <c r="V35" i="5"/>
  <c r="X25" i="5"/>
  <c r="X33" i="5"/>
  <c r="X15" i="5"/>
  <c r="X28" i="5"/>
  <c r="X12" i="5"/>
  <c r="X27" i="5"/>
  <c r="X8" i="5"/>
  <c r="X13" i="5"/>
  <c r="X26" i="5"/>
  <c r="X10" i="5"/>
  <c r="X6" i="5"/>
  <c r="X11" i="5"/>
  <c r="X24" i="5"/>
  <c r="X29" i="5"/>
  <c r="X9" i="5"/>
  <c r="X22" i="5"/>
  <c r="X21" i="5"/>
  <c r="X7" i="5"/>
  <c r="X20" i="5"/>
  <c r="X32" i="5"/>
  <c r="X17" i="5"/>
  <c r="X14" i="5"/>
  <c r="X23" i="5"/>
  <c r="X34" i="5"/>
  <c r="X18" i="5"/>
  <c r="X19" i="5"/>
  <c r="X16" i="5"/>
  <c r="X31" i="5"/>
  <c r="X30" i="5"/>
  <c r="Z35" i="5"/>
  <c r="Q35" i="5"/>
  <c r="N35" i="5"/>
  <c r="E35" i="5"/>
  <c r="E13" i="5" s="1"/>
  <c r="G35" i="5"/>
  <c r="F35" i="5"/>
  <c r="AF31" i="5" l="1"/>
  <c r="AF34" i="5"/>
  <c r="AF11" i="5"/>
  <c r="AF33" i="5"/>
  <c r="AF17" i="5"/>
  <c r="AF18" i="5"/>
  <c r="AF19" i="5"/>
  <c r="AF29" i="5"/>
  <c r="AF6" i="5"/>
  <c r="AF30" i="5"/>
  <c r="AF10" i="5"/>
  <c r="AF27" i="5"/>
  <c r="AF28" i="5"/>
  <c r="AF15" i="5"/>
  <c r="AF12" i="5"/>
  <c r="AF26" i="5"/>
  <c r="AF14" i="5"/>
  <c r="AF16" i="5"/>
  <c r="AF7" i="5"/>
  <c r="AF20" i="5"/>
  <c r="AF32" i="5"/>
  <c r="AF23" i="5"/>
  <c r="AF8" i="5"/>
  <c r="AF9" i="5"/>
  <c r="AF21" i="5"/>
  <c r="AF25" i="5"/>
  <c r="AF24" i="5"/>
  <c r="AF22" i="5"/>
  <c r="AD22" i="5"/>
  <c r="AD33" i="5"/>
  <c r="AI8" i="5"/>
  <c r="AD23" i="5"/>
  <c r="AD14" i="5"/>
  <c r="AI7" i="5"/>
  <c r="AD31" i="5"/>
  <c r="AD29" i="5"/>
  <c r="AD34" i="5"/>
  <c r="AI12" i="5"/>
  <c r="AD27" i="5"/>
  <c r="AD16" i="5"/>
  <c r="AI28" i="5"/>
  <c r="AK14" i="5"/>
  <c r="I6" i="5"/>
  <c r="P10" i="5"/>
  <c r="L28" i="5"/>
  <c r="J14" i="5"/>
  <c r="I28" i="5"/>
  <c r="P32" i="5"/>
  <c r="I13" i="5"/>
  <c r="P29" i="5"/>
  <c r="I16" i="5"/>
  <c r="P33" i="5"/>
  <c r="I25" i="5"/>
  <c r="P22" i="5"/>
  <c r="AJ19" i="5"/>
  <c r="AK7" i="5"/>
  <c r="AK9" i="5"/>
  <c r="AK6" i="5"/>
  <c r="I32" i="5"/>
  <c r="I12" i="5"/>
  <c r="I19" i="5"/>
  <c r="P23" i="5"/>
  <c r="P16" i="5"/>
  <c r="P21" i="5"/>
  <c r="AK11" i="5"/>
  <c r="AK21" i="5"/>
  <c r="I22" i="5"/>
  <c r="I29" i="5"/>
  <c r="I9" i="5"/>
  <c r="P26" i="5"/>
  <c r="P27" i="5"/>
  <c r="P6" i="5"/>
  <c r="AK10" i="5"/>
  <c r="AK28" i="5"/>
  <c r="L19" i="5"/>
  <c r="J32" i="5"/>
  <c r="L27" i="5"/>
  <c r="J8" i="5"/>
  <c r="J27" i="5"/>
  <c r="AJ29" i="5"/>
  <c r="AK34" i="5"/>
  <c r="AK18" i="5"/>
  <c r="AK12" i="5"/>
  <c r="AK19" i="5"/>
  <c r="AJ17" i="5"/>
  <c r="AK23" i="5"/>
  <c r="AK16" i="5"/>
  <c r="AK17" i="5"/>
  <c r="L20" i="5"/>
  <c r="L11" i="5"/>
  <c r="J28" i="5"/>
  <c r="J19" i="5"/>
  <c r="L8" i="5"/>
  <c r="L22" i="5"/>
  <c r="J6" i="5"/>
  <c r="J11" i="5"/>
  <c r="I30" i="5"/>
  <c r="I20" i="5"/>
  <c r="I8" i="5"/>
  <c r="I27" i="5"/>
  <c r="I17" i="5"/>
  <c r="P34" i="5"/>
  <c r="P24" i="5"/>
  <c r="P14" i="5"/>
  <c r="P7" i="5"/>
  <c r="P9" i="5"/>
  <c r="AJ12" i="5"/>
  <c r="AJ32" i="5"/>
  <c r="AK33" i="5"/>
  <c r="AK22" i="5"/>
  <c r="AK24" i="5"/>
  <c r="AK31" i="5"/>
  <c r="AK26" i="5"/>
  <c r="AK25" i="5"/>
  <c r="AK27" i="5"/>
  <c r="I24" i="5"/>
  <c r="I14" i="5"/>
  <c r="I33" i="5"/>
  <c r="I21" i="5"/>
  <c r="I11" i="5"/>
  <c r="P31" i="5"/>
  <c r="P30" i="5"/>
  <c r="P18" i="5"/>
  <c r="P8" i="5"/>
  <c r="P25" i="5"/>
  <c r="P13" i="5"/>
  <c r="AJ31" i="5"/>
  <c r="AJ6" i="5"/>
  <c r="AK20" i="5"/>
  <c r="AK8" i="5"/>
  <c r="AK32" i="5"/>
  <c r="AK13" i="5"/>
  <c r="AK30" i="5"/>
  <c r="AK29" i="5"/>
  <c r="L33" i="5"/>
  <c r="L17" i="5"/>
  <c r="L9" i="5"/>
  <c r="L16" i="5"/>
  <c r="J24" i="5"/>
  <c r="J16" i="5"/>
  <c r="J26" i="5"/>
  <c r="J33" i="5"/>
  <c r="J25" i="5"/>
  <c r="J17" i="5"/>
  <c r="J9" i="5"/>
  <c r="I34" i="5"/>
  <c r="I26" i="5"/>
  <c r="I18" i="5"/>
  <c r="I10" i="5"/>
  <c r="I31" i="5"/>
  <c r="I23" i="5"/>
  <c r="I15" i="5"/>
  <c r="L26" i="5"/>
  <c r="L31" i="5"/>
  <c r="L23" i="5"/>
  <c r="L15" i="5"/>
  <c r="L7" i="5"/>
  <c r="L24" i="5"/>
  <c r="L10" i="5"/>
  <c r="J20" i="5"/>
  <c r="J30" i="5"/>
  <c r="J22" i="5"/>
  <c r="J31" i="5"/>
  <c r="J23" i="5"/>
  <c r="J15" i="5"/>
  <c r="J7" i="5"/>
  <c r="P15" i="5"/>
  <c r="P28" i="5"/>
  <c r="P20" i="5"/>
  <c r="P12" i="5"/>
  <c r="P17" i="5"/>
  <c r="P11" i="5"/>
  <c r="AJ8" i="5"/>
  <c r="AJ18" i="5"/>
  <c r="AJ7" i="5"/>
  <c r="AJ30" i="5"/>
  <c r="L32" i="5"/>
  <c r="L25" i="5"/>
  <c r="L14" i="5"/>
  <c r="L30" i="5"/>
  <c r="L18" i="5"/>
  <c r="L29" i="5"/>
  <c r="L21" i="5"/>
  <c r="L13" i="5"/>
  <c r="L34" i="5"/>
  <c r="L12" i="5"/>
  <c r="J10" i="5"/>
  <c r="J12" i="5"/>
  <c r="J18" i="5"/>
  <c r="J29" i="5"/>
  <c r="J21" i="5"/>
  <c r="J13" i="5"/>
  <c r="AJ26" i="5"/>
  <c r="AJ25" i="5"/>
  <c r="AJ15" i="5"/>
  <c r="AD24" i="5"/>
  <c r="AD28" i="5"/>
  <c r="AD30" i="5"/>
  <c r="AI10" i="5"/>
  <c r="AD20" i="5"/>
  <c r="AD9" i="5"/>
  <c r="AD13" i="5"/>
  <c r="AD21" i="5"/>
  <c r="AD6" i="5"/>
  <c r="AI19" i="5"/>
  <c r="AD8" i="5"/>
  <c r="AD10" i="5"/>
  <c r="AD11" i="5"/>
  <c r="AD32" i="5"/>
  <c r="AD17" i="5"/>
  <c r="AI20" i="5"/>
  <c r="AI13" i="5"/>
  <c r="K16" i="5"/>
  <c r="AI16" i="5"/>
  <c r="AI24" i="5"/>
  <c r="AI32" i="5"/>
  <c r="AI15" i="5"/>
  <c r="AI23" i="5"/>
  <c r="AI22" i="5"/>
  <c r="D8" i="5"/>
  <c r="K27" i="5"/>
  <c r="K12" i="5"/>
  <c r="K11" i="5"/>
  <c r="K23" i="5"/>
  <c r="K20" i="5"/>
  <c r="K7" i="5"/>
  <c r="K8" i="5"/>
  <c r="K19" i="5"/>
  <c r="K6" i="5"/>
  <c r="D31" i="5"/>
  <c r="K32" i="5"/>
  <c r="K31" i="5"/>
  <c r="K15" i="5"/>
  <c r="K28" i="5"/>
  <c r="AD7" i="5"/>
  <c r="AD25" i="5"/>
  <c r="AD26" i="5"/>
  <c r="AD19" i="5"/>
  <c r="AD15" i="5"/>
  <c r="AD12" i="5"/>
  <c r="AI31" i="5"/>
  <c r="AI26" i="5"/>
  <c r="AI11" i="5"/>
  <c r="AI18" i="5"/>
  <c r="AI33" i="5"/>
  <c r="AC27" i="5"/>
  <c r="D6" i="5"/>
  <c r="K24" i="5"/>
  <c r="K14" i="5"/>
  <c r="K29" i="5"/>
  <c r="K21" i="5"/>
  <c r="K13" i="5"/>
  <c r="K26" i="5"/>
  <c r="K22" i="5"/>
  <c r="D7" i="5"/>
  <c r="K18" i="5"/>
  <c r="K30" i="5"/>
  <c r="K33" i="5"/>
  <c r="K25" i="5"/>
  <c r="K17" i="5"/>
  <c r="K9" i="5"/>
  <c r="K34" i="5"/>
  <c r="AI6" i="5"/>
  <c r="AI17" i="5"/>
  <c r="D26" i="5"/>
  <c r="D33" i="5"/>
  <c r="O18" i="5"/>
  <c r="D23" i="5"/>
  <c r="AI29" i="5"/>
  <c r="D13" i="5"/>
  <c r="O8" i="5"/>
  <c r="O31" i="5"/>
  <c r="O21" i="5"/>
  <c r="O15" i="5"/>
  <c r="O34" i="5"/>
  <c r="O24" i="5"/>
  <c r="O32" i="5"/>
  <c r="O16" i="5"/>
  <c r="O29" i="5"/>
  <c r="O13" i="5"/>
  <c r="O30" i="5"/>
  <c r="O14" i="5"/>
  <c r="O27" i="5"/>
  <c r="O11" i="5"/>
  <c r="O28" i="5"/>
  <c r="O12" i="5"/>
  <c r="O25" i="5"/>
  <c r="O9" i="5"/>
  <c r="O26" i="5"/>
  <c r="O10" i="5"/>
  <c r="O23" i="5"/>
  <c r="O7" i="5"/>
  <c r="O22" i="5"/>
  <c r="O6" i="5"/>
  <c r="O19" i="5"/>
  <c r="O20" i="5"/>
  <c r="O33" i="5"/>
  <c r="AC26" i="5"/>
  <c r="AC30" i="5"/>
  <c r="AC25" i="5"/>
  <c r="AC18" i="5"/>
  <c r="AC12" i="5"/>
  <c r="AC33" i="5"/>
  <c r="AC24" i="5"/>
  <c r="AC15" i="5"/>
  <c r="AI30" i="5"/>
  <c r="AI21" i="5"/>
  <c r="AI27" i="5"/>
  <c r="AI34" i="5"/>
  <c r="AI14" i="5"/>
  <c r="AI25" i="5"/>
  <c r="AC29" i="5"/>
  <c r="AC9" i="5"/>
  <c r="AC34" i="5"/>
  <c r="AC8" i="5"/>
  <c r="D32" i="5"/>
  <c r="D28" i="5"/>
  <c r="D30" i="5"/>
  <c r="D20" i="5"/>
  <c r="D29" i="5"/>
  <c r="D24" i="5"/>
  <c r="D14" i="5"/>
  <c r="D27" i="5"/>
  <c r="D18" i="5"/>
  <c r="D25" i="5"/>
  <c r="D15" i="5"/>
  <c r="D19" i="5"/>
  <c r="D10" i="5"/>
  <c r="D17" i="5"/>
  <c r="D22" i="5"/>
  <c r="D12" i="5"/>
  <c r="D11" i="5"/>
  <c r="D34" i="5"/>
  <c r="D21" i="5"/>
  <c r="D9" i="5"/>
  <c r="AC28" i="5"/>
  <c r="AC6" i="5"/>
  <c r="AJ24" i="5"/>
  <c r="AJ11" i="5"/>
  <c r="AJ20" i="5"/>
  <c r="AJ27" i="5"/>
  <c r="AJ34" i="5"/>
  <c r="AJ33" i="5"/>
  <c r="AJ22" i="5"/>
  <c r="AJ9" i="5"/>
  <c r="AJ23" i="5"/>
  <c r="AJ28" i="5"/>
  <c r="AJ10" i="5"/>
  <c r="AJ21" i="5"/>
  <c r="AJ13" i="5"/>
  <c r="AJ16" i="5"/>
  <c r="AC7" i="5"/>
  <c r="AC21" i="5"/>
  <c r="AC23" i="5"/>
  <c r="AC10" i="5"/>
  <c r="AC11" i="5"/>
  <c r="AC32" i="5"/>
  <c r="AC31" i="5"/>
  <c r="AC13" i="5"/>
  <c r="AC22" i="5"/>
  <c r="AC17" i="5"/>
  <c r="AC19" i="5"/>
  <c r="AC20" i="5"/>
  <c r="AC14" i="5"/>
  <c r="T35" i="5"/>
  <c r="T21" i="5" s="1"/>
  <c r="AH6" i="5"/>
  <c r="AH29" i="5"/>
  <c r="AH34" i="5"/>
  <c r="AH18" i="5"/>
  <c r="AH23" i="5"/>
  <c r="AH30" i="5"/>
  <c r="AH28" i="5"/>
  <c r="AH22" i="5"/>
  <c r="AH33" i="5"/>
  <c r="AH25" i="5"/>
  <c r="AH32" i="5"/>
  <c r="AH16" i="5"/>
  <c r="AH19" i="5"/>
  <c r="AH14" i="5"/>
  <c r="AH12" i="5"/>
  <c r="AH31" i="5"/>
  <c r="AH7" i="5"/>
  <c r="AH21" i="5"/>
  <c r="AH9" i="5"/>
  <c r="AH17" i="5"/>
  <c r="AH20" i="5"/>
  <c r="AH15" i="5"/>
  <c r="AH26" i="5"/>
  <c r="AH10" i="5"/>
  <c r="AH13" i="5"/>
  <c r="AH24" i="5"/>
  <c r="AH8" i="5"/>
  <c r="AH11" i="5"/>
  <c r="AH27" i="5"/>
  <c r="AE6" i="5"/>
  <c r="AE22" i="5"/>
  <c r="AE25" i="5"/>
  <c r="AE9" i="5"/>
  <c r="AE19" i="5"/>
  <c r="AE8" i="5"/>
  <c r="AE27" i="5"/>
  <c r="AE20" i="5"/>
  <c r="AE23" i="5"/>
  <c r="AE7" i="5"/>
  <c r="AE34" i="5"/>
  <c r="AE21" i="5"/>
  <c r="AE32" i="5"/>
  <c r="AE26" i="5"/>
  <c r="AE29" i="5"/>
  <c r="AE18" i="5"/>
  <c r="AE16" i="5"/>
  <c r="AE13" i="5"/>
  <c r="AE24" i="5"/>
  <c r="AE30" i="5"/>
  <c r="AE14" i="5"/>
  <c r="AE33" i="5"/>
  <c r="AE17" i="5"/>
  <c r="AE28" i="5"/>
  <c r="AE12" i="5"/>
  <c r="AE31" i="5"/>
  <c r="AE15" i="5"/>
  <c r="AE10" i="5"/>
  <c r="AE11" i="5"/>
  <c r="E17" i="5"/>
  <c r="E32" i="5"/>
  <c r="E11" i="5"/>
  <c r="E25" i="5"/>
  <c r="E30" i="5"/>
  <c r="U11" i="5"/>
  <c r="U25" i="5"/>
  <c r="U16" i="5"/>
  <c r="U20" i="5"/>
  <c r="U24" i="5"/>
  <c r="U18" i="5"/>
  <c r="U30" i="5"/>
  <c r="U27" i="5"/>
  <c r="U15" i="5"/>
  <c r="U12" i="5"/>
  <c r="U32" i="5"/>
  <c r="U13" i="5"/>
  <c r="U10" i="5"/>
  <c r="U22" i="5"/>
  <c r="U19" i="5"/>
  <c r="U26" i="5"/>
  <c r="U33" i="5"/>
  <c r="U7" i="5"/>
  <c r="U28" i="5"/>
  <c r="U8" i="5"/>
  <c r="U34" i="5"/>
  <c r="U31" i="5"/>
  <c r="U9" i="5"/>
  <c r="U14" i="5"/>
  <c r="U21" i="5"/>
  <c r="U17" i="5"/>
  <c r="U29" i="5"/>
  <c r="U23" i="5"/>
  <c r="U6" i="5"/>
  <c r="E22" i="5"/>
  <c r="S7" i="5"/>
  <c r="S20" i="5"/>
  <c r="S10" i="5"/>
  <c r="S23" i="5"/>
  <c r="S18" i="5"/>
  <c r="S32" i="5"/>
  <c r="S21" i="5"/>
  <c r="S16" i="5"/>
  <c r="S28" i="5"/>
  <c r="S19" i="5"/>
  <c r="S14" i="5"/>
  <c r="S33" i="5"/>
  <c r="S17" i="5"/>
  <c r="S25" i="5"/>
  <c r="S34" i="5"/>
  <c r="S12" i="5"/>
  <c r="S31" i="5"/>
  <c r="S15" i="5"/>
  <c r="S6" i="5"/>
  <c r="S11" i="5"/>
  <c r="S22" i="5"/>
  <c r="S24" i="5"/>
  <c r="S30" i="5"/>
  <c r="S8" i="5"/>
  <c r="S29" i="5"/>
  <c r="S13" i="5"/>
  <c r="S26" i="5"/>
  <c r="S27" i="5"/>
  <c r="S9" i="5"/>
  <c r="Z12" i="5"/>
  <c r="Z28" i="5"/>
  <c r="Z11" i="5"/>
  <c r="Z24" i="5"/>
  <c r="Z23" i="5"/>
  <c r="Z30" i="5"/>
  <c r="Z16" i="5"/>
  <c r="Z6" i="5"/>
  <c r="Z20" i="5"/>
  <c r="Z19" i="5"/>
  <c r="Z7" i="5"/>
  <c r="Z15" i="5"/>
  <c r="Z14" i="5"/>
  <c r="Z33" i="5"/>
  <c r="Z10" i="5"/>
  <c r="Z9" i="5"/>
  <c r="Z32" i="5"/>
  <c r="Z31" i="5"/>
  <c r="Z29" i="5"/>
  <c r="Z26" i="5"/>
  <c r="Z21" i="5"/>
  <c r="Z17" i="5"/>
  <c r="Z27" i="5"/>
  <c r="Z22" i="5"/>
  <c r="Z25" i="5"/>
  <c r="Z34" i="5"/>
  <c r="Z8" i="5"/>
  <c r="Z13" i="5"/>
  <c r="Z18" i="5"/>
  <c r="V12" i="5"/>
  <c r="V25" i="5"/>
  <c r="V31" i="5"/>
  <c r="V15" i="5"/>
  <c r="V30" i="5"/>
  <c r="V8" i="5"/>
  <c r="V23" i="5"/>
  <c r="V22" i="5"/>
  <c r="V20" i="5"/>
  <c r="V17" i="5"/>
  <c r="V16" i="5"/>
  <c r="V14" i="5"/>
  <c r="V34" i="5"/>
  <c r="V6" i="5"/>
  <c r="V33" i="5"/>
  <c r="V10" i="5"/>
  <c r="V9" i="5"/>
  <c r="V21" i="5"/>
  <c r="V32" i="5"/>
  <c r="V29" i="5"/>
  <c r="V24" i="5"/>
  <c r="V26" i="5"/>
  <c r="V19" i="5"/>
  <c r="V28" i="5"/>
  <c r="V7" i="5"/>
  <c r="V11" i="5"/>
  <c r="V18" i="5"/>
  <c r="V13" i="5"/>
  <c r="V27" i="5"/>
  <c r="E24" i="5"/>
  <c r="E15" i="5"/>
  <c r="E28" i="5"/>
  <c r="E34" i="5"/>
  <c r="E12" i="5"/>
  <c r="E27" i="5"/>
  <c r="E29" i="5"/>
  <c r="E19" i="5"/>
  <c r="E26" i="5"/>
  <c r="E33" i="5"/>
  <c r="E23" i="5"/>
  <c r="E20" i="5"/>
  <c r="E9" i="5"/>
  <c r="E31" i="5"/>
  <c r="E14" i="5"/>
  <c r="N7" i="5"/>
  <c r="N9" i="5"/>
  <c r="N11" i="5"/>
  <c r="N13" i="5"/>
  <c r="N15" i="5"/>
  <c r="N17" i="5"/>
  <c r="N19" i="5"/>
  <c r="N21" i="5"/>
  <c r="N23" i="5"/>
  <c r="N25" i="5"/>
  <c r="N27" i="5"/>
  <c r="N29" i="5"/>
  <c r="N31" i="5"/>
  <c r="N33" i="5"/>
  <c r="N8" i="5"/>
  <c r="N10" i="5"/>
  <c r="N12" i="5"/>
  <c r="N14" i="5"/>
  <c r="N16" i="5"/>
  <c r="N18" i="5"/>
  <c r="N20" i="5"/>
  <c r="N22" i="5"/>
  <c r="N24" i="5"/>
  <c r="N26" i="5"/>
  <c r="N28" i="5"/>
  <c r="N30" i="5"/>
  <c r="N32" i="5"/>
  <c r="N34" i="5"/>
  <c r="N6" i="5"/>
  <c r="Q6" i="5"/>
  <c r="Q7" i="5"/>
  <c r="Q9" i="5"/>
  <c r="Q11" i="5"/>
  <c r="Q13" i="5"/>
  <c r="Q15" i="5"/>
  <c r="Q17" i="5"/>
  <c r="Q19" i="5"/>
  <c r="Q21" i="5"/>
  <c r="Q23" i="5"/>
  <c r="Q25" i="5"/>
  <c r="Q27" i="5"/>
  <c r="Q29" i="5"/>
  <c r="Q31" i="5"/>
  <c r="Q33" i="5"/>
  <c r="Q12" i="5"/>
  <c r="Q18" i="5"/>
  <c r="Q24" i="5"/>
  <c r="Q32" i="5"/>
  <c r="Q14" i="5"/>
  <c r="Q34" i="5"/>
  <c r="Q10" i="5"/>
  <c r="Q16" i="5"/>
  <c r="Q22" i="5"/>
  <c r="Q28" i="5"/>
  <c r="Q8" i="5"/>
  <c r="Q20" i="5"/>
  <c r="Q26" i="5"/>
  <c r="Q30" i="5"/>
  <c r="E18" i="5"/>
  <c r="E16" i="5"/>
  <c r="E7" i="5"/>
  <c r="E21" i="5"/>
  <c r="E10" i="5"/>
  <c r="E8" i="5"/>
  <c r="E6" i="5"/>
  <c r="F7" i="5"/>
  <c r="F11" i="5"/>
  <c r="F15" i="5"/>
  <c r="F19" i="5"/>
  <c r="F23" i="5"/>
  <c r="F27" i="5"/>
  <c r="F31" i="5"/>
  <c r="F6" i="5"/>
  <c r="F10" i="5"/>
  <c r="F26" i="5"/>
  <c r="F8" i="5"/>
  <c r="F12" i="5"/>
  <c r="F16" i="5"/>
  <c r="F20" i="5"/>
  <c r="F24" i="5"/>
  <c r="F28" i="5"/>
  <c r="F32" i="5"/>
  <c r="F22" i="5"/>
  <c r="F34" i="5"/>
  <c r="F9" i="5"/>
  <c r="F13" i="5"/>
  <c r="F17" i="5"/>
  <c r="F21" i="5"/>
  <c r="F25" i="5"/>
  <c r="F29" i="5"/>
  <c r="F33" i="5"/>
  <c r="F14" i="5"/>
  <c r="F30" i="5"/>
  <c r="F18" i="5"/>
  <c r="G6" i="5"/>
  <c r="G7" i="5"/>
  <c r="G11" i="5"/>
  <c r="G15" i="5"/>
  <c r="G19" i="5"/>
  <c r="G23" i="5"/>
  <c r="G27" i="5"/>
  <c r="G31" i="5"/>
  <c r="G10" i="5"/>
  <c r="G22" i="5"/>
  <c r="G34" i="5"/>
  <c r="G8" i="5"/>
  <c r="G12" i="5"/>
  <c r="G16" i="5"/>
  <c r="G20" i="5"/>
  <c r="G24" i="5"/>
  <c r="G28" i="5"/>
  <c r="G32" i="5"/>
  <c r="G9" i="5"/>
  <c r="G13" i="5"/>
  <c r="G17" i="5"/>
  <c r="G21" i="5"/>
  <c r="G25" i="5"/>
  <c r="G29" i="5"/>
  <c r="G33" i="5"/>
  <c r="G14" i="5"/>
  <c r="G26" i="5"/>
  <c r="G18" i="5"/>
  <c r="G30" i="5"/>
  <c r="T17" i="5" l="1"/>
  <c r="T25" i="5"/>
  <c r="T10" i="5"/>
  <c r="T11" i="5"/>
  <c r="T33" i="5"/>
  <c r="T31" i="5"/>
  <c r="T28" i="5"/>
  <c r="T16" i="5"/>
  <c r="T9" i="5"/>
  <c r="T18" i="5"/>
  <c r="T34" i="5"/>
  <c r="T32" i="5"/>
  <c r="T24" i="5"/>
  <c r="T6" i="5"/>
  <c r="T26" i="5"/>
  <c r="T20" i="5"/>
  <c r="T29" i="5"/>
  <c r="T8" i="5"/>
  <c r="T7" i="5"/>
  <c r="T13" i="5"/>
  <c r="T30" i="5"/>
  <c r="T14" i="5"/>
  <c r="T19" i="5"/>
  <c r="T23" i="5"/>
  <c r="T12" i="5"/>
  <c r="T27" i="5"/>
  <c r="T22" i="5"/>
  <c r="T15" i="5"/>
</calcChain>
</file>

<file path=xl/sharedStrings.xml><?xml version="1.0" encoding="utf-8"?>
<sst xmlns="http://schemas.openxmlformats.org/spreadsheetml/2006/main" count="253" uniqueCount="120">
  <si>
    <t>Prénom et nom</t>
  </si>
  <si>
    <t>Elève 3</t>
  </si>
  <si>
    <t>Elève 4</t>
  </si>
  <si>
    <t>Elève 5</t>
  </si>
  <si>
    <t>Elève 6</t>
  </si>
  <si>
    <t>Elève 7</t>
  </si>
  <si>
    <t>Elève 8</t>
  </si>
  <si>
    <t>Elève 9</t>
  </si>
  <si>
    <t>Elève 10</t>
  </si>
  <si>
    <t>Elève 11</t>
  </si>
  <si>
    <t>Elève 12</t>
  </si>
  <si>
    <t>Elève 13</t>
  </si>
  <si>
    <t>Elève 14</t>
  </si>
  <si>
    <t>Elève 15</t>
  </si>
  <si>
    <t>Elève 16</t>
  </si>
  <si>
    <t>Elève 17</t>
  </si>
  <si>
    <t>Elève 18</t>
  </si>
  <si>
    <t>Elève 19</t>
  </si>
  <si>
    <t>Elève 20</t>
  </si>
  <si>
    <t>Elève 21</t>
  </si>
  <si>
    <t>Elève 22</t>
  </si>
  <si>
    <t>Elève 23</t>
  </si>
  <si>
    <t>Elève 24</t>
  </si>
  <si>
    <t>Elève 25</t>
  </si>
  <si>
    <t>Elève 26</t>
  </si>
  <si>
    <t>Elève 27</t>
  </si>
  <si>
    <t>Elève 28</t>
  </si>
  <si>
    <t>Elève 29</t>
  </si>
  <si>
    <t>Etapes à suivre</t>
  </si>
  <si>
    <t>Domaine Disciplinaire : Français</t>
  </si>
  <si>
    <t>1 : élèves très fragiles (PSI et suivi DESED) / 2 : élèves fragiles (différenciation en classe) / 3 : élèves en réussite / 4 : élèves ayant dépassé les compétences</t>
  </si>
  <si>
    <t>Cycle 2</t>
  </si>
  <si>
    <t>CE2</t>
  </si>
  <si>
    <t>Composante : LECTURE ET COMPREHENSION DE L’ECRIT</t>
  </si>
  <si>
    <t>Composante : ECRITURE</t>
  </si>
  <si>
    <t xml:space="preserve">Composante : ETUDE DE LA LANGUE/ ORTHOGRAPHE </t>
  </si>
  <si>
    <t xml:space="preserve">Composante : ETUDE DE LA LANGUE/ GRAMMAIRE CONJUGAISON </t>
  </si>
  <si>
    <t>c/ L’élève lit de façon expressive.</t>
  </si>
  <si>
    <t>d/ Il ne confond pas les graphèmes p-b  s-z  c-k   f-v  j-g (foule, cave, silencieuse, s’amusaient, magasin, protéger…)/ Environ 30 mots dans ce texte</t>
  </si>
  <si>
    <t>e/ Les mots résistants sont lus sans erreurs (magasin, mangeaient, essayait, épargnaient, désespéraient,  …)</t>
  </si>
  <si>
    <t>f/ Justifier son interprétation ou ses réponses, s’appuyer sur le texte et sur les autres connaissances mobilisées</t>
  </si>
  <si>
    <t>g/ Respecter la mise en page des textes proposés</t>
  </si>
  <si>
    <t>h/ Relire pour vérifier la conformité orthographique.</t>
  </si>
  <si>
    <t>i/ Mémoriser l’orthographe du lexique courant (10 mots)</t>
  </si>
  <si>
    <t>j/ Mémoriser les principaux mots invariables  (10 mots)</t>
  </si>
  <si>
    <t>k/ Identifier la relation sujet-verbe</t>
  </si>
  <si>
    <t>l/ Utiliser des marques d’accord pour les noms et les adjectifs épithètes : nombre (-s) et genre (-e)</t>
  </si>
  <si>
    <t>m/ Différencier les principales classes de mots : le verbe</t>
  </si>
  <si>
    <t>n/ Différencier les principales classes de mots : le nom, l’article défini, l’article indéfini, l’adjectif, le pronom personnel sujet, les mots invariables</t>
  </si>
  <si>
    <t>o/ Mémoriser/reconnaitre  le présent, le futur, le passé composé pour : 
☞ être et avoir 
☞ les verbes du premier groupe</t>
  </si>
  <si>
    <t>fluence (a)</t>
  </si>
  <si>
    <t>Reconnaissance de son (d, e)</t>
  </si>
  <si>
    <t>Ensemble des items a à f</t>
  </si>
  <si>
    <t>Copie (g,h)</t>
  </si>
  <si>
    <t>Orthographe lexicale (i,j)</t>
  </si>
  <si>
    <t>orthographe grammaticale (k,l)</t>
  </si>
  <si>
    <t>grammaire de mots et de phrases (m,n,o)</t>
  </si>
  <si>
    <t>ensemble des items EDL (i à o)</t>
  </si>
  <si>
    <t>Lecture compréhension (b, c,f)</t>
  </si>
  <si>
    <t>GROUPE 1</t>
  </si>
  <si>
    <t>GROUPE 2</t>
  </si>
  <si>
    <t>GROUPE 3</t>
  </si>
  <si>
    <t>GROUPE 4</t>
  </si>
  <si>
    <t>Domaine Disciplinaire : mathématiques</t>
  </si>
  <si>
    <t>Domaine Disciplinaire : français</t>
  </si>
  <si>
    <t>Composante : NOMBRES ET CALCULS</t>
  </si>
  <si>
    <t>Composante : GRANDEURS ET MESURES</t>
  </si>
  <si>
    <t>Composante : ESPACE ET GEOMETRIE</t>
  </si>
  <si>
    <t xml:space="preserve">1 : élèves très fragiles (PSI et suivi DESED) / 2 : élèves fragiles (différenciation en classe) / 3 : élèves en réussite / 4 : élèves maîtrisant la compétence </t>
  </si>
  <si>
    <t>item 10 :L’élève connaît et utilise les tables d’addition pour calculer une somme, un complément ou une différence.</t>
  </si>
  <si>
    <t>Comprendre et utiliser des nombres entiers pour dénombrer, ordonner, repérer, comparer</t>
  </si>
  <si>
    <t xml:space="preserve">Nommer, lire, écrire, représenter des nombres entiers </t>
  </si>
  <si>
    <t>Résoudre des problèmes en utilisant des nombres entiers et le calcul</t>
  </si>
  <si>
    <t xml:space="preserve">Calculer avec des nombres entiers </t>
  </si>
  <si>
    <t>Résoudre des problèmes impliquant des longueurs, des masses, des contenances, des durées, des prix</t>
  </si>
  <si>
    <t>Comparer, estimer, mesurer des longueurs, des masses, des contenances, des durées</t>
  </si>
  <si>
    <t>Reconnaître, nommer, décrire, reproduire, construire quelques figures géométriques</t>
  </si>
  <si>
    <t>(Se) repérer et (se) déplacer en utilisant des repères et des représentations</t>
  </si>
  <si>
    <t>Domaine Disciplinaire : MATHEMATIQUES</t>
  </si>
  <si>
    <t>Nommer, lire, écrire, représenter des nombres entiers</t>
  </si>
  <si>
    <t>Calculer avec des nombres entiers</t>
  </si>
  <si>
    <t>comprendre et utiliser des nombres entiers pour dénombrer, ordonner, repérer, comparer</t>
  </si>
  <si>
    <t>Elève 30</t>
  </si>
  <si>
    <t>Elève 1</t>
  </si>
  <si>
    <t>Elève 2</t>
  </si>
  <si>
    <t xml:space="preserve">item 18 : il estime des ordres de grandeurs et compare des unités. </t>
  </si>
  <si>
    <t>Domaine Disciplinaire : Mathématiques</t>
  </si>
  <si>
    <t>1) Saisir la liste des élèves de la classe ci-contre.</t>
  </si>
  <si>
    <t>2) Saisir les résultats de 1 à 4 des élèves au test de positionnement de la rentrée dans la feuille "Resultats test rentrée Français" et "Resultats test rentrée Maths".</t>
  </si>
  <si>
    <r>
      <t>3) Sur les feuilles "Bilan élève composantes français" et "Bilan élèves composantes Maths" apparaissent les résultats des élèves dès qu'un groupe d'items complet est saisi dans les feuilles "Résultats" (</t>
    </r>
    <r>
      <rPr>
        <u/>
        <sz val="10"/>
        <rFont val="Arial"/>
        <family val="2"/>
      </rPr>
      <t>aucune saisie à faire ici</t>
    </r>
    <r>
      <rPr>
        <sz val="10"/>
        <rFont val="Arial"/>
        <family val="2"/>
      </rPr>
      <t xml:space="preserve">).
</t>
    </r>
    <r>
      <rPr>
        <b/>
        <sz val="10"/>
        <rFont val="Arial"/>
        <family val="2"/>
      </rPr>
      <t>Remarque</t>
    </r>
    <r>
      <rPr>
        <sz val="10"/>
        <rFont val="Arial"/>
        <family val="2"/>
      </rPr>
      <t xml:space="preserve"> : tant que des items restent vides dans les feuilles "Résultats", ce sablier ⌛ apparaît pour indiquer que la saisie est incomplète. </t>
    </r>
  </si>
  <si>
    <r>
      <t>4) Sur les feuilles  "Groupes besoin fr" et "Groupes besoin Maths", les groupes sont créés automatiquement à partir des résultats saisis (</t>
    </r>
    <r>
      <rPr>
        <u/>
        <sz val="10"/>
        <rFont val="Arial"/>
        <family val="2"/>
      </rPr>
      <t>aucune saisie à faire</t>
    </r>
    <r>
      <rPr>
        <sz val="10"/>
        <rFont val="Arial"/>
        <family val="2"/>
      </rPr>
      <t>).</t>
    </r>
  </si>
  <si>
    <r>
      <t xml:space="preserve">Direction de l'Enseignement
de Nouvelle-Calédonie
</t>
    </r>
    <r>
      <rPr>
        <b/>
        <sz val="12"/>
        <color theme="1" tint="0.499984740745262"/>
        <rFont val="Calibri"/>
        <family val="2"/>
        <scheme val="minor"/>
      </rPr>
      <t>Tests de positionnement de rentrée
Document pour la saisie et de constitution de groupes de besoin</t>
    </r>
  </si>
  <si>
    <r>
      <rPr>
        <sz val="11"/>
        <color theme="1" tint="0.499984740745262"/>
        <rFont val="Calibri"/>
        <family val="2"/>
        <scheme val="minor"/>
      </rPr>
      <t xml:space="preserve">Contact pour toute question portant sur le fonctionnement de ce document : </t>
    </r>
    <r>
      <rPr>
        <sz val="11"/>
        <color theme="1"/>
        <rFont val="Calibri"/>
        <family val="2"/>
        <scheme val="minor"/>
      </rPr>
      <t xml:space="preserve">
</t>
    </r>
    <r>
      <rPr>
        <u/>
        <sz val="11"/>
        <color rgb="FF0070C0"/>
        <rFont val="Calibri"/>
        <family val="2"/>
        <scheme val="minor"/>
      </rPr>
      <t>xavier.boussemart@gouv.nc</t>
    </r>
  </si>
  <si>
    <t>b/ L’élève s’arrête aux points et marque une pause aux virgules.</t>
  </si>
  <si>
    <t>a/ Mobiliser la compétence de décodage (test fluence et nombre de mots lus par minutes)</t>
  </si>
  <si>
    <t>item 1 : l'élève compare deux nombres entiers avec les signes « &gt; et &lt; ».</t>
  </si>
  <si>
    <t>item 5 : il utilise diverses représentations des nombres &lt; 1000 (écriture en chiffres et en mots, représentations organisées en lien avec la valeur des chiffres …).</t>
  </si>
  <si>
    <r>
      <t xml:space="preserve">item 8 : Il </t>
    </r>
    <r>
      <rPr>
        <b/>
        <i/>
        <sz val="9"/>
        <rFont val="Arial"/>
        <family val="2"/>
      </rPr>
      <t>résout des problèmes</t>
    </r>
    <r>
      <rPr>
        <i/>
        <sz val="9"/>
        <rFont val="Arial"/>
        <family val="2"/>
      </rPr>
      <t xml:space="preserve"> relevant de </t>
    </r>
    <r>
      <rPr>
        <b/>
        <i/>
        <sz val="9"/>
        <rFont val="Arial"/>
        <family val="2"/>
      </rPr>
      <t>structures multiplicatives</t>
    </r>
    <r>
      <rPr>
        <i/>
        <sz val="9"/>
        <rFont val="Arial"/>
        <family val="2"/>
      </rPr>
      <t xml:space="preserve"> de partages ou de groupements </t>
    </r>
    <r>
      <rPr>
        <b/>
        <i/>
        <sz val="9"/>
        <rFont val="Arial"/>
        <family val="2"/>
      </rPr>
      <t>(multiplication</t>
    </r>
    <r>
      <rPr>
        <i/>
        <sz val="9"/>
        <rFont val="Arial"/>
        <family val="2"/>
      </rPr>
      <t xml:space="preserve"> / division): </t>
    </r>
    <r>
      <rPr>
        <b/>
        <i/>
        <sz val="9"/>
        <rFont val="Arial"/>
        <family val="2"/>
      </rPr>
      <t>problème multiplicatif à 1 étape</t>
    </r>
    <r>
      <rPr>
        <i/>
        <sz val="9"/>
        <rFont val="Arial"/>
        <family val="2"/>
      </rPr>
      <t xml:space="preserve">. </t>
    </r>
  </si>
  <si>
    <r>
      <t xml:space="preserve">item 9 : Il </t>
    </r>
    <r>
      <rPr>
        <b/>
        <i/>
        <sz val="9"/>
        <rFont val="Arial"/>
        <family val="2"/>
      </rPr>
      <t xml:space="preserve">résout des problèmes </t>
    </r>
    <r>
      <rPr>
        <i/>
        <sz val="9"/>
        <rFont val="Arial"/>
        <family val="2"/>
      </rPr>
      <t xml:space="preserve">relevant de </t>
    </r>
    <r>
      <rPr>
        <b/>
        <i/>
        <sz val="9"/>
        <rFont val="Arial"/>
        <family val="2"/>
      </rPr>
      <t>structures multiplicatives</t>
    </r>
    <r>
      <rPr>
        <i/>
        <sz val="9"/>
        <rFont val="Arial"/>
        <family val="2"/>
      </rPr>
      <t xml:space="preserve"> de </t>
    </r>
    <r>
      <rPr>
        <b/>
        <i/>
        <sz val="9"/>
        <rFont val="Arial"/>
        <family val="2"/>
      </rPr>
      <t>partages</t>
    </r>
    <r>
      <rPr>
        <i/>
        <sz val="9"/>
        <rFont val="Arial"/>
        <family val="2"/>
      </rPr>
      <t xml:space="preserve"> ou de groupements </t>
    </r>
    <r>
      <rPr>
        <b/>
        <i/>
        <sz val="9"/>
        <rFont val="Arial"/>
        <family val="2"/>
      </rPr>
      <t>(multiplication</t>
    </r>
    <r>
      <rPr>
        <i/>
        <sz val="9"/>
        <rFont val="Arial"/>
        <family val="2"/>
      </rPr>
      <t xml:space="preserve"> / division): </t>
    </r>
    <r>
      <rPr>
        <b/>
        <i/>
        <sz val="9"/>
        <rFont val="Arial"/>
        <family val="2"/>
      </rPr>
      <t>problème de partage à 1 étape</t>
    </r>
    <r>
      <rPr>
        <i/>
        <sz val="9"/>
        <rFont val="Arial"/>
        <family val="2"/>
      </rPr>
      <t xml:space="preserve">. </t>
    </r>
  </si>
  <si>
    <t>item 12 : il connaît les doubles des nombres d’usage courant inférieurs ou égaux à 500 et les moitiés des nombres d’usage courant inférieurs ou égaux à 1000.</t>
  </si>
  <si>
    <r>
      <t xml:space="preserve">item 17 : l’élève effectue des comparaisons, estimations et </t>
    </r>
    <r>
      <rPr>
        <b/>
        <i/>
        <sz val="9"/>
        <rFont val="Arial"/>
        <family val="2"/>
      </rPr>
      <t>mesures de longueurs en cm</t>
    </r>
    <r>
      <rPr>
        <i/>
        <sz val="9"/>
        <rFont val="Arial"/>
        <family val="2"/>
      </rPr>
      <t>, dm et km et les unités sont mises en relation.</t>
    </r>
  </si>
  <si>
    <r>
      <t xml:space="preserve">item 20 : Il résout des problèmes </t>
    </r>
    <r>
      <rPr>
        <b/>
        <i/>
        <sz val="9"/>
        <rFont val="Arial"/>
        <family val="2"/>
      </rPr>
      <t xml:space="preserve">additifs, soustractifs </t>
    </r>
    <r>
      <rPr>
        <i/>
        <sz val="9"/>
        <rFont val="Arial"/>
        <family val="2"/>
      </rPr>
      <t xml:space="preserve">et multiplicatifs portant sur les longueurs, les masses, les contenances ou les </t>
    </r>
    <r>
      <rPr>
        <b/>
        <i/>
        <sz val="9"/>
        <rFont val="Arial"/>
        <family val="2"/>
      </rPr>
      <t>prix,</t>
    </r>
    <r>
      <rPr>
        <i/>
        <sz val="9"/>
        <rFont val="Arial"/>
        <family val="2"/>
      </rPr>
      <t xml:space="preserve"> en lien avec les nombres et les unités abordés : </t>
    </r>
    <r>
      <rPr>
        <b/>
        <i/>
        <sz val="9"/>
        <rFont val="Arial"/>
        <family val="2"/>
      </rPr>
      <t>grandeur prix, problème à deux étapes additif et soustractif ou soustractif.</t>
    </r>
  </si>
  <si>
    <r>
      <t xml:space="preserve">item 21 : Il résout des problèmes </t>
    </r>
    <r>
      <rPr>
        <b/>
        <i/>
        <sz val="9"/>
        <rFont val="Arial"/>
        <family val="2"/>
      </rPr>
      <t>additifs,</t>
    </r>
    <r>
      <rPr>
        <i/>
        <sz val="9"/>
        <rFont val="Arial"/>
        <family val="2"/>
      </rPr>
      <t xml:space="preserve"> soustractifs et multiplicatifs portant sur les longueurs, les masses, les contenances ou les prix, en lien avec les nombres et les unités abordés : </t>
    </r>
    <r>
      <rPr>
        <b/>
        <i/>
        <sz val="9"/>
        <rFont val="Arial"/>
        <family val="2"/>
      </rPr>
      <t>grandeur masse, problème additif à deux étapes.</t>
    </r>
  </si>
  <si>
    <r>
      <t xml:space="preserve">item 6 :  Il associe un nombre entier à une position sur </t>
    </r>
    <r>
      <rPr>
        <b/>
        <i/>
        <sz val="9"/>
        <rFont val="Arial"/>
        <family val="2"/>
      </rPr>
      <t>une demi-droite graduée de 1 en 1</t>
    </r>
    <r>
      <rPr>
        <i/>
        <sz val="9"/>
        <rFont val="Arial"/>
        <family val="2"/>
      </rPr>
      <t>, 10 en 10 ou de 100 en 100, ainsi que la distance de ce point à l'origine.</t>
    </r>
  </si>
  <si>
    <r>
      <t>item 7 :Il</t>
    </r>
    <r>
      <rPr>
        <b/>
        <i/>
        <sz val="9"/>
        <rFont val="Arial"/>
        <family val="2"/>
      </rPr>
      <t xml:space="preserve"> résout des problèmes</t>
    </r>
    <r>
      <rPr>
        <i/>
        <sz val="9"/>
        <rFont val="Arial"/>
        <family val="2"/>
      </rPr>
      <t xml:space="preserve"> relevant de structures additives (addition </t>
    </r>
    <r>
      <rPr>
        <b/>
        <i/>
        <sz val="9"/>
        <rFont val="Arial"/>
        <family val="2"/>
      </rPr>
      <t>soustraction</t>
    </r>
    <r>
      <rPr>
        <i/>
        <sz val="9"/>
        <rFont val="Arial"/>
        <family val="2"/>
      </rPr>
      <t xml:space="preserve">) </t>
    </r>
    <r>
      <rPr>
        <b/>
        <i/>
        <sz val="9"/>
        <rFont val="Arial"/>
        <family val="2"/>
      </rPr>
      <t xml:space="preserve">à 1 </t>
    </r>
    <r>
      <rPr>
        <i/>
        <sz val="9"/>
        <rFont val="Arial"/>
        <family val="2"/>
      </rPr>
      <t xml:space="preserve">ou 2 étapes: problèmes de réunion, d’augmentation, </t>
    </r>
    <r>
      <rPr>
        <b/>
        <i/>
        <sz val="9"/>
        <rFont val="Arial"/>
        <family val="2"/>
      </rPr>
      <t>de diminution</t>
    </r>
    <r>
      <rPr>
        <i/>
        <sz val="9"/>
        <rFont val="Arial"/>
        <family val="2"/>
      </rPr>
      <t xml:space="preserve">, d’écart : </t>
    </r>
    <r>
      <rPr>
        <b/>
        <i/>
        <sz val="9"/>
        <rFont val="Arial"/>
        <family val="2"/>
      </rPr>
      <t>problème additif à 1 étape.</t>
    </r>
  </si>
  <si>
    <r>
      <t xml:space="preserve">item 4 : il passe d’une représentation à une autre, en particulier en associant les noms des nombres &lt;1000 à leurs écritures chiffrée : </t>
    </r>
    <r>
      <rPr>
        <b/>
        <i/>
        <sz val="9"/>
        <rFont val="Arial"/>
        <family val="2"/>
      </rPr>
      <t>représenter un nombre.</t>
    </r>
  </si>
  <si>
    <r>
      <t xml:space="preserve">item 3 : il passe d’une représentation à une autre, en particulier en associant les noms des nombres &lt;1000 à leurs écritures chiffrées : </t>
    </r>
    <r>
      <rPr>
        <b/>
        <i/>
        <sz val="9"/>
        <rFont val="Arial"/>
        <family val="2"/>
      </rPr>
      <t>décomposer un nombre.</t>
    </r>
  </si>
  <si>
    <t>item 2 : il encadre un nombre entre deux dizaines ou deux centaines consécutives.</t>
  </si>
  <si>
    <t>item 11: Il construit et mémorise les tables de multiplication (par 2, 3, 4, 5, 10).</t>
  </si>
  <si>
    <t>item 13: Il additionne, soustrait en ligne des dizaines, des centaines entières.</t>
  </si>
  <si>
    <r>
      <t xml:space="preserve">item 24 : Il code des déplacements à l’aide d’un quadrillage (avancer, reculer, tourner à droite / à gauche, monter, descendre…) puis avec un logiciel adapté : </t>
    </r>
    <r>
      <rPr>
        <b/>
        <i/>
        <sz val="9"/>
        <rFont val="Arial"/>
        <family val="2"/>
      </rPr>
      <t>coder les déplacements.</t>
    </r>
  </si>
  <si>
    <r>
      <t xml:space="preserve">item 23 : Il code des déplacements à l’aide d’un quadrillage (avancer, reculer, tourner à droite / à gauche, monter, descendre…) puis avec un logiciel adapté: </t>
    </r>
    <r>
      <rPr>
        <b/>
        <i/>
        <sz val="9"/>
        <rFont val="Arial"/>
        <family val="2"/>
      </rPr>
      <t>effectuer les déplacements.</t>
    </r>
  </si>
  <si>
    <r>
      <t xml:space="preserve">item 22 : L’élève reproduit un </t>
    </r>
    <r>
      <rPr>
        <b/>
        <i/>
        <sz val="9"/>
        <rFont val="Arial"/>
        <family val="2"/>
      </rPr>
      <t>carré,</t>
    </r>
    <r>
      <rPr>
        <i/>
        <sz val="9"/>
        <rFont val="Arial"/>
        <family val="2"/>
      </rPr>
      <t xml:space="preserve"> un rectangle, un triangle sur un support uni en connaissant les longueurs des côtés avec une équerre et une règle.</t>
    </r>
  </si>
  <si>
    <r>
      <t xml:space="preserve">item 19 : Il résout des problèmes additifs, soustractifs et multiplicatifs portant sur les longueurs, les masses, les contenances ou les prix, en lien avec les nombres et les unités abordés : </t>
    </r>
    <r>
      <rPr>
        <b/>
        <i/>
        <sz val="9"/>
        <rFont val="Arial"/>
        <family val="2"/>
      </rPr>
      <t>grandeur longueur, problème additif à une étape.</t>
    </r>
  </si>
  <si>
    <r>
      <t xml:space="preserve">item 16 : Il comprend et met en œuvre un algorithme de calcul posé </t>
    </r>
    <r>
      <rPr>
        <b/>
        <i/>
        <sz val="9"/>
        <rFont val="Arial"/>
        <family val="2"/>
      </rPr>
      <t>pour l’addition (avec retenue) ; la soustraction (avec retenue).</t>
    </r>
  </si>
  <si>
    <t>item 15 : Il additionne, soustrait ou multiplie en ligne en prenant en compte la valeur des chiffres.</t>
  </si>
  <si>
    <t xml:space="preserve">item 14 : Il additionne ou soustrait en passant par la dizaine supérieure .
</t>
  </si>
  <si>
    <t>Bonjour
Ce document est établi pour permettre de saisir les résultats des tests de positionnement de rentrée, suite à quoi il réalise automatiquement des groupes de besoin en fonction des résultats. Ces groupes de besoin recoupent généralement plusieurs items par composante en français, et par sous composante en mathématiques. 
Bien entendu les groupes de besoin automatisés constituent une indication. Ils restent subordonnés à la vigilance et modérés par les observations de l'enseignant. 
Un tutoriel vidéo est disponible ainsi qu'un court mode d'emploi nommé "⚠IMPORTANT⚠ à lire !.pdf".</t>
  </si>
  <si>
    <t>Version du 20/12/2024 (pour la rentrée 2025)</t>
  </si>
  <si>
    <r>
      <rPr>
        <b/>
        <sz val="11"/>
        <color rgb="FFC00000"/>
        <rFont val="Calibri"/>
        <family val="2"/>
        <scheme val="minor"/>
      </rPr>
      <t xml:space="preserve">Compatibilité : </t>
    </r>
    <r>
      <rPr>
        <b/>
        <sz val="11"/>
        <color rgb="FF9900CC"/>
        <rFont val="Calibri"/>
        <family val="2"/>
        <scheme val="minor"/>
      </rPr>
      <t xml:space="preserve">
Ce classeur est compatible avec :</t>
    </r>
    <r>
      <rPr>
        <sz val="11"/>
        <color theme="1"/>
        <rFont val="Calibri"/>
        <family val="2"/>
        <scheme val="minor"/>
      </rPr>
      <t xml:space="preserve">
- Excel (depuis Office 2007)
- la suite LibreOffice
</t>
    </r>
    <r>
      <rPr>
        <b/>
        <sz val="11"/>
        <color rgb="FF9900CC"/>
        <rFont val="Calibri"/>
        <family val="2"/>
        <scheme val="minor"/>
      </rPr>
      <t>Ce classeur n'est PAS compatible avec :
- le tableur GoogleSheet.</t>
    </r>
  </si>
</sst>
</file>

<file path=xl/styles.xml><?xml version="1.0" encoding="utf-8"?>
<styleSheet xmlns="http://schemas.openxmlformats.org/spreadsheetml/2006/main" xmlns:mc="http://schemas.openxmlformats.org/markup-compatibility/2006" xmlns:x14ac="http://schemas.microsoft.com/office/spreadsheetml/2009/9/ac" mc:Ignorable="x14ac">
  <fonts count="30" x14ac:knownFonts="1">
    <font>
      <sz val="11"/>
      <color theme="1"/>
      <name val="Calibri"/>
      <family val="2"/>
      <scheme val="minor"/>
    </font>
    <font>
      <sz val="10"/>
      <name val="Arial"/>
      <family val="2"/>
    </font>
    <font>
      <b/>
      <sz val="14"/>
      <name val="Arial"/>
      <family val="2"/>
    </font>
    <font>
      <b/>
      <sz val="18"/>
      <name val="Arial"/>
      <family val="2"/>
    </font>
    <font>
      <sz val="12"/>
      <name val="Arial"/>
      <family val="2"/>
    </font>
    <font>
      <b/>
      <sz val="10"/>
      <name val="Arial"/>
      <family val="2"/>
    </font>
    <font>
      <b/>
      <sz val="11"/>
      <name val="Arial"/>
      <family val="2"/>
    </font>
    <font>
      <b/>
      <sz val="14"/>
      <name val="Century Gothic"/>
      <family val="2"/>
    </font>
    <font>
      <sz val="11"/>
      <color theme="1"/>
      <name val="Arial"/>
      <family val="2"/>
    </font>
    <font>
      <i/>
      <sz val="9"/>
      <color rgb="FF000000"/>
      <name val="Arial"/>
      <family val="2"/>
    </font>
    <font>
      <i/>
      <sz val="9"/>
      <name val="Arial"/>
      <family val="2"/>
    </font>
    <font>
      <b/>
      <sz val="11"/>
      <name val="Century Gothic"/>
      <family val="2"/>
    </font>
    <font>
      <sz val="14"/>
      <color theme="1"/>
      <name val="Calibri"/>
      <family val="2"/>
      <scheme val="minor"/>
    </font>
    <font>
      <b/>
      <i/>
      <sz val="9"/>
      <name val="Arial"/>
      <family val="2"/>
    </font>
    <font>
      <b/>
      <i/>
      <sz val="10"/>
      <name val="Arial"/>
      <family val="2"/>
    </font>
    <font>
      <b/>
      <i/>
      <sz val="10"/>
      <color rgb="FF000000"/>
      <name val="Arial"/>
      <family val="2"/>
    </font>
    <font>
      <b/>
      <sz val="8"/>
      <name val="Arial"/>
      <family val="2"/>
    </font>
    <font>
      <b/>
      <sz val="8"/>
      <color theme="1"/>
      <name val="Arial"/>
      <family val="2"/>
    </font>
    <font>
      <b/>
      <sz val="8"/>
      <color theme="1"/>
      <name val="Calibri"/>
      <family val="2"/>
      <scheme val="minor"/>
    </font>
    <font>
      <u/>
      <sz val="10"/>
      <name val="Arial"/>
      <family val="2"/>
    </font>
    <font>
      <b/>
      <sz val="12"/>
      <color theme="9" tint="-0.249977111117893"/>
      <name val="Calibri"/>
      <family val="2"/>
      <scheme val="minor"/>
    </font>
    <font>
      <b/>
      <sz val="12"/>
      <color theme="1" tint="0.499984740745262"/>
      <name val="Calibri"/>
      <family val="2"/>
      <scheme val="minor"/>
    </font>
    <font>
      <sz val="11"/>
      <color theme="1" tint="0.499984740745262"/>
      <name val="Calibri"/>
      <family val="2"/>
      <scheme val="minor"/>
    </font>
    <font>
      <u/>
      <sz val="11"/>
      <color rgb="FF0070C0"/>
      <name val="Calibri"/>
      <family val="2"/>
      <scheme val="minor"/>
    </font>
    <font>
      <b/>
      <sz val="10"/>
      <color theme="6" tint="-0.499984740745262"/>
      <name val="Arial"/>
      <family val="2"/>
    </font>
    <font>
      <b/>
      <sz val="12"/>
      <name val="Arial"/>
      <family val="2"/>
    </font>
    <font>
      <sz val="9"/>
      <color theme="1"/>
      <name val="Arial"/>
      <family val="2"/>
    </font>
    <font>
      <b/>
      <sz val="11"/>
      <color rgb="FFC00000"/>
      <name val="Calibri"/>
      <family val="2"/>
      <scheme val="minor"/>
    </font>
    <font>
      <b/>
      <sz val="11"/>
      <color rgb="FF9900CC"/>
      <name val="Calibri"/>
      <family val="2"/>
      <scheme val="minor"/>
    </font>
    <font>
      <b/>
      <sz val="11"/>
      <color theme="0" tint="-0.499984740745262"/>
      <name val="Calibri"/>
      <family val="2"/>
      <scheme val="minor"/>
    </font>
  </fonts>
  <fills count="24">
    <fill>
      <patternFill patternType="none"/>
    </fill>
    <fill>
      <patternFill patternType="gray125"/>
    </fill>
    <fill>
      <patternFill patternType="solid">
        <fgColor theme="7" tint="0.39997558519241921"/>
        <bgColor indexed="41"/>
      </patternFill>
    </fill>
    <fill>
      <patternFill patternType="solid">
        <fgColor indexed="43"/>
        <bgColor indexed="26"/>
      </patternFill>
    </fill>
    <fill>
      <patternFill patternType="solid">
        <fgColor indexed="9"/>
        <bgColor indexed="26"/>
      </patternFill>
    </fill>
    <fill>
      <patternFill patternType="solid">
        <fgColor rgb="FFFFFF00"/>
        <bgColor indexed="27"/>
      </patternFill>
    </fill>
    <fill>
      <patternFill patternType="solid">
        <fgColor rgb="FF00B0F0"/>
        <bgColor indexed="64"/>
      </patternFill>
    </fill>
    <fill>
      <patternFill patternType="solid">
        <fgColor theme="0"/>
        <bgColor indexed="64"/>
      </patternFill>
    </fill>
    <fill>
      <patternFill patternType="solid">
        <fgColor rgb="FF99CCFF"/>
        <bgColor indexed="31"/>
      </patternFill>
    </fill>
    <fill>
      <patternFill patternType="solid">
        <fgColor theme="0"/>
        <bgColor indexed="31"/>
      </patternFill>
    </fill>
    <fill>
      <patternFill patternType="solid">
        <fgColor theme="6" tint="0.39997558519241921"/>
        <bgColor indexed="64"/>
      </patternFill>
    </fill>
    <fill>
      <patternFill patternType="solid">
        <fgColor theme="9" tint="0.59999389629810485"/>
        <bgColor indexed="64"/>
      </patternFill>
    </fill>
    <fill>
      <patternFill patternType="solid">
        <fgColor theme="9" tint="0.59999389629810485"/>
        <bgColor indexed="31"/>
      </patternFill>
    </fill>
    <fill>
      <patternFill patternType="solid">
        <fgColor rgb="FFFF0000"/>
        <bgColor indexed="64"/>
      </patternFill>
    </fill>
    <fill>
      <patternFill patternType="solid">
        <fgColor rgb="FFFFC000"/>
        <bgColor indexed="64"/>
      </patternFill>
    </fill>
    <fill>
      <patternFill patternType="solid">
        <fgColor rgb="FF92D050"/>
        <bgColor indexed="64"/>
      </patternFill>
    </fill>
    <fill>
      <patternFill patternType="solid">
        <fgColor theme="7" tint="0.39997558519241921"/>
        <bgColor indexed="31"/>
      </patternFill>
    </fill>
    <fill>
      <patternFill patternType="solid">
        <fgColor theme="7" tint="0.39997558519241921"/>
        <bgColor indexed="64"/>
      </patternFill>
    </fill>
    <fill>
      <patternFill patternType="solid">
        <fgColor theme="1" tint="0.249977111117893"/>
        <bgColor indexed="31"/>
      </patternFill>
    </fill>
    <fill>
      <patternFill patternType="solid">
        <fgColor theme="1" tint="0.249977111117893"/>
        <bgColor indexed="64"/>
      </patternFill>
    </fill>
    <fill>
      <patternFill patternType="solid">
        <fgColor theme="3" tint="0.79998168889431442"/>
        <bgColor indexed="64"/>
      </patternFill>
    </fill>
    <fill>
      <patternFill patternType="solid">
        <fgColor theme="1" tint="0.499984740745262"/>
        <bgColor indexed="31"/>
      </patternFill>
    </fill>
    <fill>
      <patternFill patternType="solid">
        <fgColor theme="9" tint="0.79998168889431442"/>
        <bgColor indexed="64"/>
      </patternFill>
    </fill>
    <fill>
      <patternFill patternType="solid">
        <fgColor theme="9" tint="0.79998168889431442"/>
        <bgColor indexed="27"/>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auto="1"/>
      </left>
      <right style="thin">
        <color auto="1"/>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style="thin">
        <color indexed="64"/>
      </right>
      <top/>
      <bottom/>
      <diagonal/>
    </border>
    <border>
      <left/>
      <right style="thin">
        <color indexed="64"/>
      </right>
      <top/>
      <bottom style="thick">
        <color indexed="64"/>
      </bottom>
      <diagonal/>
    </border>
    <border>
      <left style="thin">
        <color indexed="64"/>
      </left>
      <right/>
      <top/>
      <bottom/>
      <diagonal/>
    </border>
    <border>
      <left/>
      <right/>
      <top style="thin">
        <color auto="1"/>
      </top>
      <bottom style="thick">
        <color auto="1"/>
      </bottom>
      <diagonal/>
    </border>
    <border>
      <left style="thin">
        <color indexed="64"/>
      </left>
      <right style="thin">
        <color indexed="64"/>
      </right>
      <top style="thin">
        <color auto="1"/>
      </top>
      <bottom style="thick">
        <color auto="1"/>
      </bottom>
      <diagonal/>
    </border>
    <border>
      <left/>
      <right/>
      <top style="thick">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ck">
        <color indexed="64"/>
      </bottom>
      <diagonal/>
    </border>
    <border>
      <left/>
      <right style="thin">
        <color indexed="64"/>
      </right>
      <top style="thin">
        <color indexed="64"/>
      </top>
      <bottom style="thick">
        <color indexed="64"/>
      </bottom>
      <diagonal/>
    </border>
  </borders>
  <cellStyleXfs count="3">
    <xf numFmtId="0" fontId="0" fillId="0" borderId="0"/>
    <xf numFmtId="0" fontId="1" fillId="0" borderId="0"/>
    <xf numFmtId="0" fontId="8" fillId="0" borderId="0"/>
  </cellStyleXfs>
  <cellXfs count="239">
    <xf numFmtId="0" fontId="0" fillId="0" borderId="0" xfId="0"/>
    <xf numFmtId="0" fontId="1" fillId="0" borderId="0" xfId="1" applyProtection="1"/>
    <xf numFmtId="0" fontId="5" fillId="4" borderId="0" xfId="1" applyFont="1" applyFill="1" applyBorder="1" applyAlignment="1" applyProtection="1">
      <alignment vertical="center" wrapText="1"/>
    </xf>
    <xf numFmtId="0" fontId="1" fillId="5" borderId="1" xfId="1" applyFill="1" applyBorder="1" applyProtection="1"/>
    <xf numFmtId="0" fontId="1" fillId="4" borderId="0" xfId="1" applyFont="1" applyFill="1" applyBorder="1" applyAlignment="1" applyProtection="1">
      <alignment vertical="center" wrapText="1" shrinkToFit="1"/>
    </xf>
    <xf numFmtId="0" fontId="1" fillId="7" borderId="0" xfId="1" applyFill="1" applyBorder="1" applyAlignment="1" applyProtection="1">
      <alignment vertical="center" wrapText="1" shrinkToFit="1"/>
    </xf>
    <xf numFmtId="0" fontId="6" fillId="0" borderId="1" xfId="1" applyFont="1" applyBorder="1" applyAlignment="1">
      <alignment horizontal="center"/>
    </xf>
    <xf numFmtId="0" fontId="6" fillId="0" borderId="1" xfId="1" applyFont="1" applyBorder="1" applyAlignment="1">
      <alignment horizontal="center" vertical="center"/>
    </xf>
    <xf numFmtId="0" fontId="0" fillId="0" borderId="0" xfId="0" applyAlignment="1">
      <alignment horizontal="center" vertical="center"/>
    </xf>
    <xf numFmtId="0" fontId="2" fillId="0" borderId="0" xfId="1" applyFont="1" applyAlignment="1" applyProtection="1">
      <alignment horizontal="center" vertical="center"/>
    </xf>
    <xf numFmtId="0" fontId="4" fillId="3" borderId="1" xfId="1" applyFont="1" applyFill="1" applyBorder="1" applyAlignment="1" applyProtection="1">
      <alignment horizontal="center" vertical="center"/>
      <protection locked="0"/>
    </xf>
    <xf numFmtId="0" fontId="1" fillId="0" borderId="0" xfId="1" applyAlignment="1" applyProtection="1">
      <alignment horizontal="center" vertical="center"/>
    </xf>
    <xf numFmtId="0" fontId="6" fillId="0" borderId="1" xfId="1" applyFont="1" applyBorder="1" applyAlignment="1">
      <alignment horizontal="center" vertical="center" textRotation="90" wrapText="1"/>
    </xf>
    <xf numFmtId="0" fontId="0" fillId="0" borderId="0" xfId="0" applyProtection="1">
      <protection hidden="1"/>
    </xf>
    <xf numFmtId="0" fontId="8" fillId="0" borderId="0" xfId="0" applyFont="1"/>
    <xf numFmtId="0" fontId="2" fillId="0" borderId="1" xfId="1" applyFont="1" applyBorder="1" applyAlignment="1">
      <alignment horizontal="center" vertical="center" textRotation="90"/>
    </xf>
    <xf numFmtId="0" fontId="16" fillId="8" borderId="7" xfId="1" applyFont="1" applyFill="1" applyBorder="1" applyAlignment="1" applyProtection="1">
      <alignment vertical="center" wrapText="1"/>
      <protection hidden="1"/>
    </xf>
    <xf numFmtId="0" fontId="8" fillId="0" borderId="0" xfId="0" applyFont="1" applyProtection="1">
      <protection hidden="1"/>
    </xf>
    <xf numFmtId="0" fontId="6" fillId="7" borderId="1" xfId="1" applyFont="1" applyFill="1" applyBorder="1" applyAlignment="1" applyProtection="1">
      <alignment horizontal="center" vertical="center"/>
      <protection locked="0"/>
    </xf>
    <xf numFmtId="0" fontId="6" fillId="7" borderId="1" xfId="1" applyFont="1" applyFill="1" applyBorder="1" applyAlignment="1">
      <alignment horizontal="center"/>
    </xf>
    <xf numFmtId="0" fontId="8" fillId="0" borderId="0" xfId="0" applyFont="1" applyAlignment="1">
      <alignment wrapText="1"/>
    </xf>
    <xf numFmtId="0" fontId="8" fillId="0" borderId="0" xfId="0" applyFont="1" applyFill="1" applyBorder="1"/>
    <xf numFmtId="0" fontId="8" fillId="0" borderId="0" xfId="0" applyFont="1" applyBorder="1"/>
    <xf numFmtId="0" fontId="8" fillId="0" borderId="0" xfId="0" applyFont="1" applyFill="1" applyBorder="1" applyAlignment="1">
      <alignment wrapText="1"/>
    </xf>
    <xf numFmtId="0" fontId="8" fillId="0" borderId="0" xfId="0" applyFont="1" applyBorder="1" applyAlignment="1">
      <alignment wrapText="1"/>
    </xf>
    <xf numFmtId="0" fontId="8" fillId="17" borderId="0" xfId="0" applyFont="1" applyFill="1" applyAlignment="1" applyProtection="1">
      <alignment vertical="center"/>
    </xf>
    <xf numFmtId="0" fontId="3" fillId="17" borderId="7" xfId="1" applyFont="1" applyFill="1" applyBorder="1" applyAlignment="1" applyProtection="1">
      <alignment horizontal="left" vertical="center" wrapText="1"/>
    </xf>
    <xf numFmtId="0" fontId="3" fillId="17" borderId="6" xfId="1" applyFont="1" applyFill="1" applyBorder="1" applyAlignment="1" applyProtection="1">
      <alignment horizontal="left" vertical="center" wrapText="1"/>
    </xf>
    <xf numFmtId="0" fontId="8" fillId="0" borderId="0" xfId="0" applyFont="1" applyFill="1" applyBorder="1" applyProtection="1"/>
    <xf numFmtId="0" fontId="8" fillId="0" borderId="0" xfId="0" applyFont="1" applyFill="1" applyProtection="1"/>
    <xf numFmtId="0" fontId="16" fillId="17" borderId="7" xfId="1" applyFont="1" applyFill="1" applyBorder="1" applyAlignment="1" applyProtection="1">
      <alignment vertical="center" wrapText="1"/>
    </xf>
    <xf numFmtId="0" fontId="16" fillId="17" borderId="6" xfId="1" applyFont="1" applyFill="1" applyBorder="1" applyAlignment="1" applyProtection="1">
      <alignment vertical="center" wrapText="1"/>
    </xf>
    <xf numFmtId="0" fontId="6" fillId="7" borderId="2" xfId="1" applyFont="1" applyFill="1" applyBorder="1" applyAlignment="1" applyProtection="1">
      <alignment horizontal="center" vertical="center"/>
      <protection locked="0"/>
    </xf>
    <xf numFmtId="0" fontId="6" fillId="7" borderId="16" xfId="1" applyFont="1" applyFill="1" applyBorder="1" applyAlignment="1" applyProtection="1">
      <alignment horizontal="center" vertical="center"/>
      <protection locked="0"/>
    </xf>
    <xf numFmtId="0" fontId="8" fillId="0" borderId="17" xfId="0" applyFont="1" applyBorder="1"/>
    <xf numFmtId="0" fontId="6" fillId="7" borderId="19" xfId="1" applyFont="1" applyFill="1" applyBorder="1" applyAlignment="1" applyProtection="1">
      <alignment horizontal="center" vertical="center"/>
      <protection locked="0"/>
    </xf>
    <xf numFmtId="0" fontId="6" fillId="7" borderId="1" xfId="1" applyFont="1" applyFill="1" applyBorder="1" applyAlignment="1" applyProtection="1">
      <alignment horizontal="center" vertical="top"/>
      <protection locked="0"/>
    </xf>
    <xf numFmtId="0" fontId="8" fillId="0" borderId="0" xfId="0" applyFont="1" applyFill="1" applyBorder="1" applyAlignment="1">
      <alignment vertical="top"/>
    </xf>
    <xf numFmtId="0" fontId="8" fillId="0" borderId="0" xfId="0" applyFont="1" applyBorder="1" applyAlignment="1">
      <alignment vertical="top"/>
    </xf>
    <xf numFmtId="0" fontId="8" fillId="0" borderId="7" xfId="0" applyFont="1" applyBorder="1" applyAlignment="1">
      <alignment vertical="top"/>
    </xf>
    <xf numFmtId="0" fontId="6" fillId="7" borderId="4" xfId="1" applyFont="1" applyFill="1" applyBorder="1" applyAlignment="1" applyProtection="1">
      <alignment horizontal="center" vertical="top"/>
      <protection locked="0"/>
    </xf>
    <xf numFmtId="0" fontId="8" fillId="0" borderId="0" xfId="0" applyFont="1" applyAlignment="1">
      <alignment vertical="top"/>
    </xf>
    <xf numFmtId="0" fontId="8" fillId="17" borderId="6" xfId="0" applyFont="1" applyFill="1" applyBorder="1" applyAlignment="1" applyProtection="1">
      <alignment vertical="center" wrapText="1"/>
    </xf>
    <xf numFmtId="0" fontId="16" fillId="16" borderId="7" xfId="1" applyFont="1" applyFill="1" applyBorder="1" applyAlignment="1" applyProtection="1">
      <alignment vertical="center" wrapText="1"/>
    </xf>
    <xf numFmtId="0" fontId="16" fillId="16" borderId="6" xfId="1" applyFont="1" applyFill="1" applyBorder="1" applyAlignment="1" applyProtection="1">
      <alignment vertical="center" wrapText="1"/>
    </xf>
    <xf numFmtId="0" fontId="8" fillId="17" borderId="0" xfId="0" applyFont="1" applyFill="1" applyBorder="1" applyProtection="1"/>
    <xf numFmtId="0" fontId="8" fillId="17" borderId="0" xfId="0" applyFont="1" applyFill="1" applyProtection="1"/>
    <xf numFmtId="0" fontId="8" fillId="17" borderId="7" xfId="0" applyFont="1" applyFill="1" applyBorder="1" applyAlignment="1" applyProtection="1">
      <alignment horizontal="center" vertical="center" wrapText="1"/>
    </xf>
    <xf numFmtId="0" fontId="8" fillId="17" borderId="7" xfId="0" applyFont="1" applyFill="1" applyBorder="1" applyProtection="1"/>
    <xf numFmtId="0" fontId="26" fillId="0" borderId="0" xfId="0" applyFont="1" applyAlignment="1" applyProtection="1">
      <alignment horizontal="center" vertical="center" wrapText="1"/>
    </xf>
    <xf numFmtId="0" fontId="6" fillId="7" borderId="3" xfId="1" applyFont="1" applyFill="1" applyBorder="1" applyAlignment="1" applyProtection="1">
      <alignment horizontal="center" vertical="center"/>
      <protection locked="0"/>
    </xf>
    <xf numFmtId="0" fontId="8" fillId="0" borderId="25" xfId="0" applyFont="1" applyBorder="1"/>
    <xf numFmtId="0" fontId="6" fillId="7" borderId="24" xfId="1" applyFont="1" applyFill="1" applyBorder="1" applyAlignment="1" applyProtection="1">
      <alignment horizontal="center" vertical="center"/>
      <protection locked="0"/>
    </xf>
    <xf numFmtId="0" fontId="8" fillId="0" borderId="23" xfId="0" applyFont="1" applyBorder="1"/>
    <xf numFmtId="0" fontId="8" fillId="0" borderId="0" xfId="0" applyFont="1" applyAlignment="1">
      <alignment vertical="center"/>
    </xf>
    <xf numFmtId="0" fontId="6" fillId="0" borderId="1" xfId="1" applyFont="1" applyBorder="1" applyAlignment="1" applyProtection="1">
      <alignment horizontal="center"/>
      <protection hidden="1"/>
    </xf>
    <xf numFmtId="0" fontId="6" fillId="0" borderId="1" xfId="1" applyFont="1" applyBorder="1" applyAlignment="1" applyProtection="1">
      <alignment horizontal="center" vertical="center"/>
      <protection hidden="1"/>
    </xf>
    <xf numFmtId="0" fontId="2" fillId="0" borderId="1" xfId="1" applyFont="1" applyBorder="1" applyAlignment="1" applyProtection="1">
      <alignment horizontal="center" vertical="center" textRotation="90"/>
      <protection hidden="1"/>
    </xf>
    <xf numFmtId="0" fontId="6" fillId="0" borderId="1" xfId="1" applyFont="1" applyBorder="1" applyAlignment="1" applyProtection="1">
      <alignment horizontal="center" vertical="center" textRotation="90" wrapText="1"/>
      <protection hidden="1"/>
    </xf>
    <xf numFmtId="0" fontId="8" fillId="11" borderId="0" xfId="0" applyFont="1" applyFill="1" applyAlignment="1" applyProtection="1">
      <protection hidden="1"/>
    </xf>
    <xf numFmtId="0" fontId="6" fillId="7" borderId="1" xfId="1" applyFont="1" applyFill="1" applyBorder="1" applyAlignment="1" applyProtection="1">
      <alignment horizontal="center" vertical="center"/>
      <protection hidden="1"/>
    </xf>
    <xf numFmtId="0" fontId="6" fillId="11" borderId="1" xfId="1" applyFont="1" applyFill="1" applyBorder="1" applyAlignment="1" applyProtection="1">
      <alignment horizontal="center" vertical="center"/>
      <protection hidden="1"/>
    </xf>
    <xf numFmtId="0" fontId="8" fillId="11" borderId="0" xfId="0" applyFont="1" applyFill="1" applyProtection="1">
      <protection hidden="1"/>
    </xf>
    <xf numFmtId="0" fontId="25" fillId="0" borderId="1" xfId="1" applyFont="1" applyFill="1" applyBorder="1" applyAlignment="1" applyProtection="1">
      <alignment horizontal="center" vertical="center"/>
      <protection hidden="1"/>
    </xf>
    <xf numFmtId="0" fontId="8" fillId="0" borderId="0" xfId="0" applyFont="1" applyFill="1" applyProtection="1">
      <protection hidden="1"/>
    </xf>
    <xf numFmtId="0" fontId="8" fillId="0" borderId="0" xfId="0" applyFont="1" applyAlignment="1" applyProtection="1">
      <alignment horizontal="center" vertical="center"/>
      <protection hidden="1"/>
    </xf>
    <xf numFmtId="0" fontId="11" fillId="13" borderId="1" xfId="1" applyFont="1" applyFill="1" applyBorder="1" applyAlignment="1" applyProtection="1">
      <alignment horizontal="center" vertical="center"/>
      <protection hidden="1"/>
    </xf>
    <xf numFmtId="0" fontId="11" fillId="14" borderId="1" xfId="1" applyFont="1" applyFill="1" applyBorder="1" applyAlignment="1" applyProtection="1">
      <alignment horizontal="center" vertical="center"/>
      <protection hidden="1"/>
    </xf>
    <xf numFmtId="0" fontId="11" fillId="6" borderId="1" xfId="1" applyFont="1" applyFill="1" applyBorder="1" applyAlignment="1" applyProtection="1">
      <alignment horizontal="center" vertical="center"/>
      <protection hidden="1"/>
    </xf>
    <xf numFmtId="0" fontId="11" fillId="15" borderId="5" xfId="1" applyFont="1" applyFill="1" applyBorder="1" applyAlignment="1" applyProtection="1">
      <alignment horizontal="center" vertical="center"/>
      <protection hidden="1"/>
    </xf>
    <xf numFmtId="0" fontId="11" fillId="13" borderId="6" xfId="1" applyFont="1" applyFill="1" applyBorder="1" applyAlignment="1" applyProtection="1">
      <alignment horizontal="center" vertical="center"/>
      <protection hidden="1"/>
    </xf>
    <xf numFmtId="0" fontId="11" fillId="15" borderId="1" xfId="1" applyFont="1" applyFill="1" applyBorder="1" applyAlignment="1" applyProtection="1">
      <alignment horizontal="center" vertical="center"/>
      <protection hidden="1"/>
    </xf>
    <xf numFmtId="0" fontId="11" fillId="7" borderId="1" xfId="1" applyFont="1" applyFill="1" applyBorder="1" applyAlignment="1" applyProtection="1">
      <alignment horizontal="center" vertical="center"/>
      <protection hidden="1"/>
    </xf>
    <xf numFmtId="0" fontId="11" fillId="7" borderId="5" xfId="1" applyFont="1" applyFill="1" applyBorder="1" applyAlignment="1" applyProtection="1">
      <alignment horizontal="center" vertical="center"/>
      <protection hidden="1"/>
    </xf>
    <xf numFmtId="0" fontId="12" fillId="0" borderId="0" xfId="0" applyFont="1" applyAlignment="1" applyProtection="1">
      <alignment horizontal="center" vertical="center" textRotation="90"/>
      <protection hidden="1"/>
    </xf>
    <xf numFmtId="0" fontId="0" fillId="0" borderId="0" xfId="0" applyAlignment="1" applyProtection="1">
      <alignment horizontal="center" vertical="center"/>
      <protection hidden="1"/>
    </xf>
    <xf numFmtId="0" fontId="5" fillId="13" borderId="1" xfId="1" applyFont="1" applyFill="1" applyBorder="1" applyAlignment="1" applyProtection="1">
      <alignment horizontal="center" vertical="center"/>
      <protection hidden="1"/>
    </xf>
    <xf numFmtId="0" fontId="5" fillId="14" borderId="1" xfId="1" applyFont="1" applyFill="1" applyBorder="1" applyAlignment="1" applyProtection="1">
      <alignment horizontal="center" vertical="center"/>
      <protection hidden="1"/>
    </xf>
    <xf numFmtId="0" fontId="5" fillId="6" borderId="1" xfId="1" applyFont="1" applyFill="1" applyBorder="1" applyAlignment="1" applyProtection="1">
      <alignment horizontal="center" vertical="center"/>
      <protection hidden="1"/>
    </xf>
    <xf numFmtId="0" fontId="5" fillId="15" borderId="5" xfId="1" applyFont="1" applyFill="1" applyBorder="1" applyAlignment="1" applyProtection="1">
      <alignment horizontal="center" vertical="center"/>
      <protection hidden="1"/>
    </xf>
    <xf numFmtId="0" fontId="5" fillId="13" borderId="6" xfId="1" applyFont="1" applyFill="1" applyBorder="1" applyAlignment="1" applyProtection="1">
      <alignment horizontal="center" vertical="center"/>
      <protection hidden="1"/>
    </xf>
    <xf numFmtId="0" fontId="5" fillId="15" borderId="1" xfId="1" applyFont="1" applyFill="1" applyBorder="1" applyAlignment="1" applyProtection="1">
      <alignment horizontal="center" vertical="center"/>
      <protection hidden="1"/>
    </xf>
    <xf numFmtId="0" fontId="16" fillId="7" borderId="1" xfId="1" applyFont="1" applyFill="1" applyBorder="1" applyAlignment="1" applyProtection="1">
      <alignment horizontal="center" vertical="center"/>
      <protection hidden="1"/>
    </xf>
    <xf numFmtId="0" fontId="17" fillId="0" borderId="1" xfId="0" applyFont="1" applyBorder="1" applyAlignment="1" applyProtection="1">
      <alignment horizontal="center" vertical="center"/>
      <protection hidden="1"/>
    </xf>
    <xf numFmtId="0" fontId="18" fillId="0" borderId="1" xfId="0" applyFont="1" applyBorder="1" applyAlignment="1" applyProtection="1">
      <alignment horizontal="center" vertical="center"/>
      <protection hidden="1"/>
    </xf>
    <xf numFmtId="0" fontId="16" fillId="0" borderId="1" xfId="0" applyFont="1" applyBorder="1" applyAlignment="1" applyProtection="1">
      <alignment horizontal="center" vertical="center"/>
      <protection hidden="1"/>
    </xf>
    <xf numFmtId="0" fontId="2" fillId="0" borderId="1" xfId="1" applyFont="1" applyBorder="1" applyAlignment="1" applyProtection="1">
      <alignment horizontal="center" vertical="center" textRotation="90" wrapText="1"/>
      <protection hidden="1"/>
    </xf>
    <xf numFmtId="0" fontId="8" fillId="0" borderId="0" xfId="0" applyFont="1" applyAlignment="1" applyProtection="1">
      <alignment wrapText="1"/>
      <protection hidden="1"/>
    </xf>
    <xf numFmtId="0" fontId="8" fillId="11" borderId="0" xfId="0" applyFont="1" applyFill="1" applyAlignment="1" applyProtection="1">
      <alignment wrapText="1"/>
      <protection hidden="1"/>
    </xf>
    <xf numFmtId="0" fontId="8" fillId="0" borderId="0" xfId="0" applyFont="1" applyFill="1" applyAlignment="1" applyProtection="1">
      <alignment wrapText="1"/>
      <protection hidden="1"/>
    </xf>
    <xf numFmtId="0" fontId="16" fillId="16" borderId="7" xfId="1" applyFont="1" applyFill="1" applyBorder="1" applyAlignment="1" applyProtection="1">
      <alignment vertical="center" wrapText="1"/>
      <protection hidden="1"/>
    </xf>
    <xf numFmtId="0" fontId="8" fillId="17" borderId="0" xfId="0" applyFont="1" applyFill="1" applyProtection="1">
      <protection hidden="1"/>
    </xf>
    <xf numFmtId="0" fontId="0" fillId="0" borderId="0" xfId="0" applyAlignment="1" applyProtection="1">
      <alignment vertical="top" wrapText="1"/>
      <protection hidden="1"/>
    </xf>
    <xf numFmtId="0" fontId="0" fillId="0" borderId="26" xfId="0" applyBorder="1" applyAlignment="1" applyProtection="1">
      <alignment horizontal="center"/>
      <protection hidden="1"/>
    </xf>
    <xf numFmtId="0" fontId="0" fillId="0" borderId="27" xfId="0" applyBorder="1" applyAlignment="1" applyProtection="1">
      <alignment horizontal="center"/>
      <protection hidden="1"/>
    </xf>
    <xf numFmtId="0" fontId="0" fillId="0" borderId="29" xfId="0" applyBorder="1" applyAlignment="1" applyProtection="1">
      <alignment horizontal="center"/>
      <protection hidden="1"/>
    </xf>
    <xf numFmtId="0" fontId="0" fillId="0" borderId="0" xfId="0" applyBorder="1" applyAlignment="1" applyProtection="1">
      <alignment horizontal="center"/>
      <protection hidden="1"/>
    </xf>
    <xf numFmtId="0" fontId="20" fillId="20" borderId="27" xfId="0" applyFont="1" applyFill="1" applyBorder="1" applyAlignment="1" applyProtection="1">
      <alignment horizontal="center" vertical="center" wrapText="1"/>
      <protection hidden="1"/>
    </xf>
    <xf numFmtId="0" fontId="20" fillId="20" borderId="27" xfId="0" applyFont="1" applyFill="1" applyBorder="1" applyAlignment="1" applyProtection="1">
      <alignment horizontal="center" vertical="center"/>
      <protection hidden="1"/>
    </xf>
    <xf numFmtId="0" fontId="20" fillId="20" borderId="28" xfId="0" applyFont="1" applyFill="1" applyBorder="1" applyAlignment="1" applyProtection="1">
      <alignment horizontal="center" vertical="center"/>
      <protection hidden="1"/>
    </xf>
    <xf numFmtId="0" fontId="20" fillId="20" borderId="0" xfId="0" applyFont="1" applyFill="1" applyBorder="1" applyAlignment="1" applyProtection="1">
      <alignment horizontal="center" vertical="center"/>
      <protection hidden="1"/>
    </xf>
    <xf numFmtId="0" fontId="20" fillId="20" borderId="30" xfId="0" applyFont="1" applyFill="1" applyBorder="1" applyAlignment="1" applyProtection="1">
      <alignment horizontal="center" vertical="center"/>
      <protection hidden="1"/>
    </xf>
    <xf numFmtId="0" fontId="0" fillId="0" borderId="0" xfId="0" applyAlignment="1" applyProtection="1">
      <alignment vertical="top" wrapText="1"/>
      <protection hidden="1"/>
    </xf>
    <xf numFmtId="0" fontId="3" fillId="2" borderId="1" xfId="1" applyFont="1" applyFill="1" applyBorder="1" applyAlignment="1" applyProtection="1">
      <alignment horizontal="center" vertical="center" wrapText="1"/>
    </xf>
    <xf numFmtId="0" fontId="1" fillId="22" borderId="1" xfId="1" applyFill="1" applyBorder="1" applyAlignment="1" applyProtection="1">
      <alignment horizontal="left" vertical="center" wrapText="1" shrinkToFit="1"/>
    </xf>
    <xf numFmtId="0" fontId="1" fillId="23" borderId="2" xfId="1" applyFill="1" applyBorder="1" applyAlignment="1" applyProtection="1">
      <alignment horizontal="left" vertical="center" wrapText="1" shrinkToFit="1"/>
    </xf>
    <xf numFmtId="0" fontId="1" fillId="23" borderId="3" xfId="1" applyFill="1" applyBorder="1" applyAlignment="1" applyProtection="1">
      <alignment horizontal="left" vertical="center" wrapText="1" shrinkToFit="1"/>
    </xf>
    <xf numFmtId="0" fontId="1" fillId="23" borderId="4" xfId="1" applyFill="1" applyBorder="1" applyAlignment="1" applyProtection="1">
      <alignment horizontal="left" vertical="center" wrapText="1" shrinkToFit="1"/>
    </xf>
    <xf numFmtId="0" fontId="1" fillId="23" borderId="2" xfId="1" applyFill="1" applyBorder="1" applyAlignment="1" applyProtection="1">
      <alignment vertical="center" wrapText="1" shrinkToFit="1"/>
    </xf>
    <xf numFmtId="0" fontId="1" fillId="23" borderId="3" xfId="1" applyFill="1" applyBorder="1" applyAlignment="1" applyProtection="1">
      <alignment vertical="center" wrapText="1" shrinkToFit="1"/>
    </xf>
    <xf numFmtId="0" fontId="1" fillId="23" borderId="4" xfId="1" applyFill="1" applyBorder="1" applyAlignment="1" applyProtection="1">
      <alignment vertical="center" wrapText="1" shrinkToFit="1"/>
    </xf>
    <xf numFmtId="0" fontId="16" fillId="9" borderId="1" xfId="1" applyFont="1" applyFill="1" applyBorder="1" applyAlignment="1">
      <alignment horizontal="center" vertical="center" wrapText="1"/>
    </xf>
    <xf numFmtId="0" fontId="10" fillId="9" borderId="1" xfId="1" applyFont="1" applyFill="1" applyBorder="1" applyAlignment="1" applyProtection="1">
      <alignment horizontal="center" vertical="center" wrapText="1"/>
      <protection hidden="1"/>
    </xf>
    <xf numFmtId="0" fontId="16" fillId="8" borderId="5" xfId="1" applyFont="1" applyFill="1" applyBorder="1" applyAlignment="1" applyProtection="1">
      <alignment horizontal="center" vertical="center" wrapText="1"/>
      <protection hidden="1"/>
    </xf>
    <xf numFmtId="0" fontId="16" fillId="8" borderId="7" xfId="1" applyFont="1" applyFill="1" applyBorder="1" applyAlignment="1" applyProtection="1">
      <alignment horizontal="center" vertical="center" wrapText="1"/>
      <protection hidden="1"/>
    </xf>
    <xf numFmtId="0" fontId="24" fillId="10" borderId="0" xfId="1" applyFont="1" applyFill="1" applyAlignment="1">
      <alignment horizontal="center" vertical="center" wrapText="1"/>
    </xf>
    <xf numFmtId="0" fontId="24" fillId="10" borderId="8" xfId="1" applyFont="1" applyFill="1" applyBorder="1" applyAlignment="1">
      <alignment horizontal="center" vertical="center" wrapText="1"/>
    </xf>
    <xf numFmtId="0" fontId="10" fillId="9" borderId="5" xfId="1" applyFont="1" applyFill="1" applyBorder="1" applyAlignment="1" applyProtection="1">
      <alignment horizontal="center" vertical="center" wrapText="1"/>
      <protection hidden="1"/>
    </xf>
    <xf numFmtId="0" fontId="10" fillId="9" borderId="6" xfId="1" applyFont="1" applyFill="1" applyBorder="1" applyAlignment="1" applyProtection="1">
      <alignment horizontal="center" vertical="center" wrapText="1"/>
      <protection hidden="1"/>
    </xf>
    <xf numFmtId="0" fontId="10" fillId="0" borderId="5" xfId="0" applyFont="1" applyBorder="1" applyAlignment="1" applyProtection="1">
      <alignment horizontal="center" wrapText="1"/>
      <protection hidden="1"/>
    </xf>
    <xf numFmtId="0" fontId="10" fillId="0" borderId="6" xfId="0" applyFont="1" applyBorder="1" applyAlignment="1" applyProtection="1">
      <alignment horizontal="center" wrapText="1"/>
      <protection hidden="1"/>
    </xf>
    <xf numFmtId="0" fontId="3" fillId="8" borderId="5" xfId="1" applyFont="1" applyFill="1" applyBorder="1" applyAlignment="1">
      <alignment horizontal="left" vertical="center" wrapText="1"/>
    </xf>
    <xf numFmtId="0" fontId="3" fillId="8" borderId="7" xfId="1" applyFont="1" applyFill="1" applyBorder="1" applyAlignment="1">
      <alignment horizontal="left" vertical="center" wrapText="1"/>
    </xf>
    <xf numFmtId="0" fontId="8" fillId="11" borderId="0" xfId="0" applyFont="1" applyFill="1" applyAlignment="1" applyProtection="1">
      <alignment horizontal="center"/>
      <protection hidden="1"/>
    </xf>
    <xf numFmtId="0" fontId="10" fillId="12" borderId="1" xfId="1" applyFont="1" applyFill="1" applyBorder="1" applyAlignment="1" applyProtection="1">
      <alignment horizontal="center" vertical="center" wrapText="1"/>
      <protection hidden="1"/>
    </xf>
    <xf numFmtId="0" fontId="24" fillId="10" borderId="0" xfId="1" applyFont="1" applyFill="1" applyAlignment="1" applyProtection="1">
      <alignment horizontal="center" vertical="center" wrapText="1"/>
      <protection hidden="1"/>
    </xf>
    <xf numFmtId="0" fontId="24" fillId="10" borderId="8" xfId="1"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hidden="1"/>
    </xf>
    <xf numFmtId="0" fontId="9" fillId="0" borderId="6" xfId="0" applyFont="1" applyBorder="1" applyAlignment="1" applyProtection="1">
      <alignment horizontal="center" vertical="center" wrapText="1"/>
      <protection hidden="1"/>
    </xf>
    <xf numFmtId="0" fontId="9" fillId="0" borderId="5" xfId="0" applyFont="1" applyFill="1" applyBorder="1" applyAlignment="1" applyProtection="1">
      <alignment horizontal="center" vertical="center" wrapText="1"/>
      <protection hidden="1"/>
    </xf>
    <xf numFmtId="0" fontId="9" fillId="0" borderId="6" xfId="0" applyFont="1" applyFill="1" applyBorder="1" applyAlignment="1" applyProtection="1">
      <alignment horizontal="center" vertical="center" wrapText="1"/>
      <protection hidden="1"/>
    </xf>
    <xf numFmtId="0" fontId="9" fillId="11" borderId="5" xfId="0" applyFont="1" applyFill="1" applyBorder="1" applyAlignment="1" applyProtection="1">
      <alignment horizontal="center" vertical="center" wrapText="1"/>
      <protection hidden="1"/>
    </xf>
    <xf numFmtId="0" fontId="9" fillId="11" borderId="6" xfId="0" applyFont="1" applyFill="1" applyBorder="1" applyAlignment="1" applyProtection="1">
      <alignment horizontal="center" vertical="center" wrapText="1"/>
      <protection hidden="1"/>
    </xf>
    <xf numFmtId="0" fontId="7" fillId="8" borderId="1" xfId="1" applyFont="1" applyFill="1" applyBorder="1" applyAlignment="1" applyProtection="1">
      <alignment horizontal="center" vertical="center" textRotation="90" wrapText="1"/>
      <protection hidden="1"/>
    </xf>
    <xf numFmtId="0" fontId="7" fillId="8" borderId="7" xfId="1" applyFont="1" applyFill="1" applyBorder="1" applyAlignment="1" applyProtection="1">
      <alignment horizontal="center" vertical="center" textRotation="90" wrapText="1"/>
      <protection hidden="1"/>
    </xf>
    <xf numFmtId="0" fontId="7" fillId="8" borderId="5" xfId="1" applyFont="1" applyFill="1" applyBorder="1" applyAlignment="1" applyProtection="1">
      <alignment horizontal="center" vertical="center" textRotation="90" wrapText="1"/>
      <protection hidden="1"/>
    </xf>
    <xf numFmtId="0" fontId="10" fillId="9" borderId="10" xfId="1" applyFont="1" applyFill="1" applyBorder="1" applyAlignment="1" applyProtection="1">
      <alignment horizontal="center" vertical="center" wrapText="1"/>
      <protection hidden="1"/>
    </xf>
    <xf numFmtId="0" fontId="10" fillId="9" borderId="12" xfId="1" applyFont="1" applyFill="1" applyBorder="1" applyAlignment="1" applyProtection="1">
      <alignment horizontal="center" vertical="center" wrapText="1"/>
      <protection hidden="1"/>
    </xf>
    <xf numFmtId="0" fontId="10" fillId="9" borderId="8" xfId="1" applyFont="1" applyFill="1" applyBorder="1" applyAlignment="1" applyProtection="1">
      <alignment horizontal="center" vertical="center" wrapText="1"/>
      <protection hidden="1"/>
    </xf>
    <xf numFmtId="0" fontId="10" fillId="9" borderId="13" xfId="1" applyFont="1" applyFill="1" applyBorder="1" applyAlignment="1" applyProtection="1">
      <alignment horizontal="center" vertical="center" wrapText="1"/>
      <protection hidden="1"/>
    </xf>
    <xf numFmtId="0" fontId="10" fillId="9" borderId="9" xfId="1" applyFont="1" applyFill="1" applyBorder="1" applyAlignment="1" applyProtection="1">
      <alignment horizontal="center" vertical="center" wrapText="1"/>
      <protection hidden="1"/>
    </xf>
    <xf numFmtId="0" fontId="10" fillId="9" borderId="11" xfId="1" applyFont="1" applyFill="1" applyBorder="1" applyAlignment="1" applyProtection="1">
      <alignment horizontal="center" vertical="center" wrapText="1"/>
      <protection hidden="1"/>
    </xf>
    <xf numFmtId="0" fontId="9" fillId="0" borderId="10" xfId="0" applyFont="1" applyBorder="1" applyAlignment="1" applyProtection="1">
      <alignment horizontal="center" vertical="center" wrapText="1"/>
      <protection hidden="1"/>
    </xf>
    <xf numFmtId="0" fontId="9" fillId="0" borderId="8" xfId="0" applyFont="1" applyBorder="1" applyAlignment="1" applyProtection="1">
      <alignment horizontal="center" vertical="center" wrapText="1"/>
      <protection hidden="1"/>
    </xf>
    <xf numFmtId="0" fontId="9" fillId="0" borderId="10" xfId="0" applyFont="1" applyFill="1" applyBorder="1" applyAlignment="1" applyProtection="1">
      <alignment horizontal="center" vertical="center" wrapText="1"/>
      <protection hidden="1"/>
    </xf>
    <xf numFmtId="0" fontId="9" fillId="0" borderId="12" xfId="0" applyFont="1" applyFill="1" applyBorder="1" applyAlignment="1" applyProtection="1">
      <alignment horizontal="center" vertical="center" wrapText="1"/>
      <protection hidden="1"/>
    </xf>
    <xf numFmtId="0" fontId="9" fillId="0" borderId="8" xfId="0" applyFont="1" applyFill="1" applyBorder="1" applyAlignment="1" applyProtection="1">
      <alignment horizontal="center" vertical="center" wrapText="1"/>
      <protection hidden="1"/>
    </xf>
    <xf numFmtId="0" fontId="9" fillId="0" borderId="13" xfId="0" applyFont="1" applyFill="1" applyBorder="1" applyAlignment="1" applyProtection="1">
      <alignment horizontal="center" vertical="center" wrapText="1"/>
      <protection hidden="1"/>
    </xf>
    <xf numFmtId="0" fontId="10" fillId="21" borderId="2" xfId="1" applyFont="1" applyFill="1" applyBorder="1" applyAlignment="1" applyProtection="1">
      <alignment horizontal="center" vertical="center" wrapText="1"/>
      <protection hidden="1"/>
    </xf>
    <xf numFmtId="0" fontId="10" fillId="21" borderId="3" xfId="1" applyFont="1" applyFill="1" applyBorder="1" applyAlignment="1" applyProtection="1">
      <alignment horizontal="center" vertical="center" wrapText="1"/>
      <protection hidden="1"/>
    </xf>
    <xf numFmtId="0" fontId="10" fillId="21" borderId="4" xfId="1" applyFont="1" applyFill="1" applyBorder="1" applyAlignment="1" applyProtection="1">
      <alignment horizontal="center" vertical="center" wrapText="1"/>
      <protection hidden="1"/>
    </xf>
    <xf numFmtId="0" fontId="10" fillId="9" borderId="5" xfId="1" applyFont="1" applyFill="1" applyBorder="1" applyAlignment="1" applyProtection="1">
      <alignment horizontal="center" vertical="center" wrapText="1"/>
    </xf>
    <xf numFmtId="0" fontId="10" fillId="9" borderId="6" xfId="1" applyFont="1" applyFill="1" applyBorder="1" applyAlignment="1" applyProtection="1">
      <alignment horizontal="center" vertical="center" wrapText="1"/>
    </xf>
    <xf numFmtId="0" fontId="26" fillId="0" borderId="12" xfId="0" applyFont="1" applyBorder="1" applyAlignment="1" applyProtection="1">
      <alignment horizontal="center" vertical="center" wrapText="1"/>
    </xf>
    <xf numFmtId="0" fontId="26" fillId="0" borderId="20" xfId="0" applyFont="1" applyBorder="1" applyAlignment="1" applyProtection="1">
      <alignment horizontal="center" vertical="center" wrapText="1"/>
    </xf>
    <xf numFmtId="0" fontId="26" fillId="0" borderId="21" xfId="0" applyFont="1" applyBorder="1" applyAlignment="1" applyProtection="1">
      <alignment horizontal="center" vertical="center" wrapText="1"/>
    </xf>
    <xf numFmtId="0" fontId="26" fillId="0" borderId="18" xfId="0" applyFont="1" applyBorder="1" applyAlignment="1" applyProtection="1">
      <alignment horizontal="center" vertical="center" wrapText="1"/>
    </xf>
    <xf numFmtId="0" fontId="10" fillId="9" borderId="9" xfId="1" applyFont="1" applyFill="1" applyBorder="1" applyAlignment="1" applyProtection="1">
      <alignment horizontal="center" vertical="center" wrapText="1"/>
    </xf>
    <xf numFmtId="0" fontId="10" fillId="9" borderId="12" xfId="1" applyFont="1" applyFill="1" applyBorder="1" applyAlignment="1" applyProtection="1">
      <alignment horizontal="center" vertical="center" wrapText="1"/>
    </xf>
    <xf numFmtId="0" fontId="10" fillId="0" borderId="14" xfId="0" applyFont="1" applyBorder="1" applyAlignment="1" applyProtection="1">
      <alignment horizontal="center" vertical="top" wrapText="1"/>
    </xf>
    <xf numFmtId="0" fontId="10" fillId="0" borderId="15" xfId="0" applyFont="1" applyBorder="1" applyAlignment="1" applyProtection="1">
      <alignment horizontal="center" vertical="top" wrapText="1"/>
    </xf>
    <xf numFmtId="0" fontId="10" fillId="0" borderId="9" xfId="0" applyFont="1" applyBorder="1" applyAlignment="1" applyProtection="1">
      <alignment horizontal="center" wrapText="1"/>
    </xf>
    <xf numFmtId="0" fontId="10" fillId="0" borderId="12" xfId="0" applyFont="1" applyBorder="1" applyAlignment="1" applyProtection="1">
      <alignment horizontal="center" wrapText="1"/>
    </xf>
    <xf numFmtId="0" fontId="10" fillId="0" borderId="5" xfId="0" applyFont="1" applyBorder="1" applyAlignment="1" applyProtection="1">
      <alignment horizontal="center" wrapText="1"/>
    </xf>
    <xf numFmtId="0" fontId="10" fillId="0" borderId="6" xfId="0" applyFont="1" applyBorder="1" applyAlignment="1" applyProtection="1">
      <alignment horizontal="center" wrapText="1"/>
    </xf>
    <xf numFmtId="0" fontId="10" fillId="0" borderId="34" xfId="0" applyFont="1" applyBorder="1" applyAlignment="1" applyProtection="1">
      <alignment horizontal="center" vertical="center" wrapText="1"/>
    </xf>
    <xf numFmtId="0" fontId="10" fillId="0" borderId="35" xfId="0" applyFont="1" applyBorder="1" applyAlignment="1" applyProtection="1">
      <alignment horizontal="center" vertical="center" wrapText="1"/>
    </xf>
    <xf numFmtId="0" fontId="2" fillId="0" borderId="0" xfId="1" applyFont="1" applyBorder="1" applyAlignment="1">
      <alignment horizontal="center" vertical="center" textRotation="90" wrapText="1"/>
    </xf>
    <xf numFmtId="0" fontId="2" fillId="0" borderId="20" xfId="1" applyFont="1" applyBorder="1" applyAlignment="1">
      <alignment horizontal="center" vertical="center" textRotation="90" wrapText="1"/>
    </xf>
    <xf numFmtId="0" fontId="10" fillId="9" borderId="1" xfId="1" applyFont="1" applyFill="1" applyBorder="1" applyAlignment="1" applyProtection="1">
      <alignment horizontal="center" vertical="center" wrapText="1"/>
    </xf>
    <xf numFmtId="0" fontId="6" fillId="0" borderId="0" xfId="1" applyFont="1" applyBorder="1" applyAlignment="1">
      <alignment horizontal="center"/>
    </xf>
    <xf numFmtId="0" fontId="6" fillId="0" borderId="20" xfId="1" applyFont="1" applyBorder="1" applyAlignment="1">
      <alignment horizontal="center"/>
    </xf>
    <xf numFmtId="0" fontId="3" fillId="17" borderId="5" xfId="1" applyFont="1" applyFill="1" applyBorder="1" applyAlignment="1" applyProtection="1">
      <alignment horizontal="center" vertical="center" wrapText="1"/>
    </xf>
    <xf numFmtId="0" fontId="3" fillId="17" borderId="7" xfId="1" applyFont="1" applyFill="1" applyBorder="1" applyAlignment="1" applyProtection="1">
      <alignment horizontal="center" vertical="center" wrapText="1"/>
    </xf>
    <xf numFmtId="0" fontId="16" fillId="17" borderId="8" xfId="1" applyFont="1" applyFill="1" applyBorder="1" applyAlignment="1" applyProtection="1">
      <alignment horizontal="center" vertical="center" wrapText="1"/>
    </xf>
    <xf numFmtId="0" fontId="10" fillId="9" borderId="14" xfId="1" applyFont="1" applyFill="1" applyBorder="1" applyAlignment="1" applyProtection="1">
      <alignment horizontal="center" vertical="center" wrapText="1"/>
    </xf>
    <xf numFmtId="0" fontId="10" fillId="9" borderId="15" xfId="1" applyFont="1" applyFill="1" applyBorder="1" applyAlignment="1" applyProtection="1">
      <alignment horizontal="center" vertical="center" wrapText="1"/>
    </xf>
    <xf numFmtId="0" fontId="16" fillId="16" borderId="5" xfId="1" applyFont="1" applyFill="1" applyBorder="1" applyAlignment="1" applyProtection="1">
      <alignment horizontal="center" vertical="center" wrapText="1"/>
    </xf>
    <xf numFmtId="0" fontId="16" fillId="16" borderId="7" xfId="1" applyFont="1" applyFill="1" applyBorder="1" applyAlignment="1" applyProtection="1">
      <alignment horizontal="center" vertical="center" wrapText="1"/>
    </xf>
    <xf numFmtId="0" fontId="10" fillId="9" borderId="3" xfId="1" applyFont="1" applyFill="1" applyBorder="1" applyAlignment="1" applyProtection="1">
      <alignment horizontal="center" vertical="center" wrapText="1"/>
    </xf>
    <xf numFmtId="0" fontId="10" fillId="9" borderId="16" xfId="1" applyFont="1" applyFill="1" applyBorder="1" applyAlignment="1" applyProtection="1">
      <alignment horizontal="center" vertical="center" wrapText="1"/>
    </xf>
    <xf numFmtId="0" fontId="10" fillId="0" borderId="7" xfId="0" applyFont="1" applyBorder="1" applyAlignment="1" applyProtection="1">
      <alignment horizontal="center" vertical="top" wrapText="1"/>
    </xf>
    <xf numFmtId="0" fontId="10" fillId="0" borderId="6" xfId="0" applyFont="1" applyBorder="1" applyAlignment="1" applyProtection="1">
      <alignment horizontal="center" vertical="top" wrapText="1"/>
    </xf>
    <xf numFmtId="0" fontId="10" fillId="0" borderId="8" xfId="0" applyFont="1" applyBorder="1" applyAlignment="1" applyProtection="1">
      <alignment horizontal="center" vertical="top" wrapText="1"/>
    </xf>
    <xf numFmtId="0" fontId="10" fillId="0" borderId="13" xfId="0" applyFont="1" applyBorder="1" applyAlignment="1" applyProtection="1">
      <alignment horizontal="center" vertical="top" wrapText="1"/>
    </xf>
    <xf numFmtId="0" fontId="10" fillId="0" borderId="17" xfId="0" applyFont="1" applyBorder="1" applyAlignment="1" applyProtection="1">
      <alignment horizontal="center" wrapText="1"/>
    </xf>
    <xf numFmtId="0" fontId="10" fillId="0" borderId="18" xfId="0" applyFont="1" applyBorder="1" applyAlignment="1" applyProtection="1">
      <alignment horizontal="center" wrapText="1"/>
    </xf>
    <xf numFmtId="0" fontId="10" fillId="9" borderId="24" xfId="1" applyFont="1" applyFill="1" applyBorder="1" applyAlignment="1" applyProtection="1">
      <alignment horizontal="center" vertical="center" wrapText="1"/>
    </xf>
    <xf numFmtId="0" fontId="16" fillId="16" borderId="5" xfId="1" applyFont="1" applyFill="1" applyBorder="1" applyAlignment="1" applyProtection="1">
      <alignment horizontal="center" vertical="center" wrapText="1"/>
      <protection hidden="1"/>
    </xf>
    <xf numFmtId="0" fontId="16" fillId="16" borderId="7" xfId="1" applyFont="1" applyFill="1" applyBorder="1" applyAlignment="1" applyProtection="1">
      <alignment horizontal="center" vertical="center" wrapText="1"/>
      <protection hidden="1"/>
    </xf>
    <xf numFmtId="0" fontId="13" fillId="9" borderId="10" xfId="1" applyFont="1" applyFill="1" applyBorder="1" applyAlignment="1" applyProtection="1">
      <alignment horizontal="center" vertical="center" wrapText="1"/>
      <protection hidden="1"/>
    </xf>
    <xf numFmtId="0" fontId="13" fillId="9" borderId="12" xfId="1" applyFont="1" applyFill="1" applyBorder="1" applyAlignment="1" applyProtection="1">
      <alignment horizontal="center" vertical="center" wrapText="1"/>
      <protection hidden="1"/>
    </xf>
    <xf numFmtId="0" fontId="13" fillId="9" borderId="8" xfId="1" applyFont="1" applyFill="1" applyBorder="1" applyAlignment="1" applyProtection="1">
      <alignment horizontal="center" vertical="center" wrapText="1"/>
      <protection hidden="1"/>
    </xf>
    <xf numFmtId="0" fontId="13" fillId="9" borderId="13" xfId="1" applyFont="1" applyFill="1" applyBorder="1" applyAlignment="1" applyProtection="1">
      <alignment horizontal="center" vertical="center" wrapText="1"/>
      <protection hidden="1"/>
    </xf>
    <xf numFmtId="0" fontId="13" fillId="9" borderId="9" xfId="1" applyFont="1" applyFill="1" applyBorder="1" applyAlignment="1" applyProtection="1">
      <alignment horizontal="center" vertical="center" wrapText="1"/>
      <protection hidden="1"/>
    </xf>
    <xf numFmtId="0" fontId="13" fillId="9" borderId="11" xfId="1" applyFont="1" applyFill="1" applyBorder="1" applyAlignment="1" applyProtection="1">
      <alignment horizontal="center" vertical="center" wrapText="1"/>
      <protection hidden="1"/>
    </xf>
    <xf numFmtId="0" fontId="7" fillId="16" borderId="10" xfId="1" applyFont="1" applyFill="1" applyBorder="1" applyAlignment="1" applyProtection="1">
      <alignment horizontal="center" vertical="center" textRotation="90" wrapText="1"/>
      <protection hidden="1"/>
    </xf>
    <xf numFmtId="0" fontId="7" fillId="16" borderId="0" xfId="1" applyFont="1" applyFill="1" applyBorder="1" applyAlignment="1" applyProtection="1">
      <alignment horizontal="center" vertical="center" textRotation="90" wrapText="1"/>
      <protection hidden="1"/>
    </xf>
    <xf numFmtId="0" fontId="7" fillId="16" borderId="9" xfId="1" applyFont="1" applyFill="1" applyBorder="1" applyAlignment="1" applyProtection="1">
      <alignment horizontal="center" vertical="center" textRotation="90" wrapText="1"/>
      <protection hidden="1"/>
    </xf>
    <xf numFmtId="0" fontId="7" fillId="16" borderId="22" xfId="1" applyFont="1" applyFill="1" applyBorder="1" applyAlignment="1" applyProtection="1">
      <alignment horizontal="center" vertical="center" textRotation="90" wrapText="1"/>
      <protection hidden="1"/>
    </xf>
    <xf numFmtId="0" fontId="5" fillId="18" borderId="2" xfId="1" applyFont="1" applyFill="1" applyBorder="1" applyAlignment="1" applyProtection="1">
      <alignment horizontal="center" vertical="center" textRotation="90" wrapText="1"/>
      <protection hidden="1"/>
    </xf>
    <xf numFmtId="0" fontId="5" fillId="18" borderId="3" xfId="1" applyFont="1" applyFill="1" applyBorder="1" applyAlignment="1" applyProtection="1">
      <alignment horizontal="center" vertical="center" textRotation="90" wrapText="1"/>
      <protection hidden="1"/>
    </xf>
    <xf numFmtId="0" fontId="5" fillId="18" borderId="9" xfId="1" applyFont="1" applyFill="1" applyBorder="1" applyAlignment="1" applyProtection="1">
      <alignment horizontal="center" vertical="center" textRotation="90" wrapText="1"/>
      <protection hidden="1"/>
    </xf>
    <xf numFmtId="0" fontId="5" fillId="18" borderId="22" xfId="1" applyFont="1" applyFill="1" applyBorder="1" applyAlignment="1" applyProtection="1">
      <alignment horizontal="center" vertical="center" textRotation="90" wrapText="1"/>
      <protection hidden="1"/>
    </xf>
    <xf numFmtId="0" fontId="7" fillId="16" borderId="12" xfId="1" applyFont="1" applyFill="1" applyBorder="1" applyAlignment="1" applyProtection="1">
      <alignment horizontal="center" vertical="center" textRotation="90" wrapText="1"/>
      <protection hidden="1"/>
    </xf>
    <xf numFmtId="0" fontId="7" fillId="16" borderId="20" xfId="1" applyFont="1" applyFill="1" applyBorder="1" applyAlignment="1" applyProtection="1">
      <alignment horizontal="center" vertical="center" textRotation="90" wrapText="1"/>
      <protection hidden="1"/>
    </xf>
    <xf numFmtId="0" fontId="14" fillId="9" borderId="9" xfId="1" applyFont="1" applyFill="1" applyBorder="1" applyAlignment="1" applyProtection="1">
      <alignment horizontal="center" vertical="center" wrapText="1"/>
      <protection hidden="1"/>
    </xf>
    <xf numFmtId="0" fontId="14" fillId="9" borderId="10" xfId="1" applyFont="1" applyFill="1" applyBorder="1" applyAlignment="1" applyProtection="1">
      <alignment horizontal="center" vertical="center" wrapText="1"/>
      <protection hidden="1"/>
    </xf>
    <xf numFmtId="0" fontId="14" fillId="9" borderId="12" xfId="1" applyFont="1" applyFill="1" applyBorder="1" applyAlignment="1" applyProtection="1">
      <alignment horizontal="center" vertical="center" wrapText="1"/>
      <protection hidden="1"/>
    </xf>
    <xf numFmtId="0" fontId="14" fillId="9" borderId="11" xfId="1" applyFont="1" applyFill="1" applyBorder="1" applyAlignment="1" applyProtection="1">
      <alignment horizontal="center" vertical="center" wrapText="1"/>
      <protection hidden="1"/>
    </xf>
    <xf numFmtId="0" fontId="14" fillId="9" borderId="8" xfId="1" applyFont="1" applyFill="1" applyBorder="1" applyAlignment="1" applyProtection="1">
      <alignment horizontal="center" vertical="center" wrapText="1"/>
      <protection hidden="1"/>
    </xf>
    <xf numFmtId="0" fontId="14" fillId="9" borderId="13" xfId="1" applyFont="1" applyFill="1" applyBorder="1" applyAlignment="1" applyProtection="1">
      <alignment horizontal="center" vertical="center" wrapText="1"/>
      <protection hidden="1"/>
    </xf>
    <xf numFmtId="0" fontId="15" fillId="0" borderId="10" xfId="0" applyFont="1" applyBorder="1" applyAlignment="1" applyProtection="1">
      <alignment horizontal="center" vertical="center" wrapText="1"/>
      <protection hidden="1"/>
    </xf>
    <xf numFmtId="0" fontId="15" fillId="0" borderId="12" xfId="0" applyFont="1" applyBorder="1" applyAlignment="1" applyProtection="1">
      <alignment horizontal="center" vertical="center" wrapText="1"/>
      <protection hidden="1"/>
    </xf>
    <xf numFmtId="0" fontId="15" fillId="0" borderId="8" xfId="0" applyFont="1" applyBorder="1" applyAlignment="1" applyProtection="1">
      <alignment horizontal="center" vertical="center" wrapText="1"/>
      <protection hidden="1"/>
    </xf>
    <xf numFmtId="0" fontId="15" fillId="0" borderId="13" xfId="0" applyFont="1" applyBorder="1" applyAlignment="1" applyProtection="1">
      <alignment horizontal="center" vertical="center" wrapText="1"/>
      <protection hidden="1"/>
    </xf>
    <xf numFmtId="0" fontId="15" fillId="0" borderId="9" xfId="0" applyFont="1" applyFill="1" applyBorder="1" applyAlignment="1" applyProtection="1">
      <alignment horizontal="center" vertical="center" wrapText="1"/>
      <protection hidden="1"/>
    </xf>
    <xf numFmtId="0" fontId="15" fillId="0" borderId="10" xfId="0" applyFont="1" applyFill="1" applyBorder="1" applyAlignment="1" applyProtection="1">
      <alignment horizontal="center" vertical="center" wrapText="1"/>
      <protection hidden="1"/>
    </xf>
    <xf numFmtId="0" fontId="15" fillId="0" borderId="12" xfId="0" applyFont="1" applyFill="1" applyBorder="1" applyAlignment="1" applyProtection="1">
      <alignment horizontal="center" vertical="center" wrapText="1"/>
      <protection hidden="1"/>
    </xf>
    <xf numFmtId="0" fontId="15" fillId="0" borderId="11" xfId="0" applyFont="1" applyFill="1" applyBorder="1" applyAlignment="1" applyProtection="1">
      <alignment horizontal="center" vertical="center" wrapText="1"/>
      <protection hidden="1"/>
    </xf>
    <xf numFmtId="0" fontId="15" fillId="0" borderId="8" xfId="0" applyFont="1" applyFill="1" applyBorder="1" applyAlignment="1" applyProtection="1">
      <alignment horizontal="center" vertical="center" wrapText="1"/>
      <protection hidden="1"/>
    </xf>
    <xf numFmtId="0" fontId="15" fillId="0" borderId="13" xfId="0" applyFont="1" applyFill="1" applyBorder="1" applyAlignment="1" applyProtection="1">
      <alignment horizontal="center" vertical="center" wrapText="1"/>
      <protection hidden="1"/>
    </xf>
    <xf numFmtId="0" fontId="0" fillId="19" borderId="22" xfId="0" applyFill="1" applyBorder="1" applyAlignment="1" applyProtection="1">
      <alignment vertical="center"/>
      <protection hidden="1"/>
    </xf>
    <xf numFmtId="0" fontId="0" fillId="7" borderId="29" xfId="0" applyFill="1" applyBorder="1" applyAlignment="1" applyProtection="1">
      <alignment horizontal="left" wrapText="1"/>
      <protection hidden="1"/>
    </xf>
    <xf numFmtId="0" fontId="0" fillId="7" borderId="0" xfId="0" applyFill="1" applyBorder="1" applyAlignment="1" applyProtection="1">
      <alignment horizontal="left" wrapText="1"/>
      <protection hidden="1"/>
    </xf>
    <xf numFmtId="0" fontId="0" fillId="7" borderId="30" xfId="0" applyFill="1" applyBorder="1" applyAlignment="1" applyProtection="1">
      <alignment horizontal="left" wrapText="1"/>
      <protection hidden="1"/>
    </xf>
    <xf numFmtId="0" fontId="0" fillId="7" borderId="31" xfId="0" applyFill="1" applyBorder="1" applyAlignment="1" applyProtection="1">
      <alignment horizontal="left" wrapText="1"/>
      <protection hidden="1"/>
    </xf>
    <xf numFmtId="0" fontId="0" fillId="7" borderId="32" xfId="0" applyFill="1" applyBorder="1" applyAlignment="1" applyProtection="1">
      <alignment horizontal="left" wrapText="1"/>
      <protection hidden="1"/>
    </xf>
    <xf numFmtId="0" fontId="0" fillId="7" borderId="33" xfId="0" applyFill="1" applyBorder="1" applyAlignment="1" applyProtection="1">
      <alignment horizontal="left" wrapText="1"/>
      <protection hidden="1"/>
    </xf>
    <xf numFmtId="0" fontId="29" fillId="0" borderId="32" xfId="0" applyFont="1" applyBorder="1" applyAlignment="1" applyProtection="1">
      <alignment horizontal="center" vertical="top" wrapText="1"/>
      <protection hidden="1"/>
    </xf>
    <xf numFmtId="0" fontId="0" fillId="0" borderId="26" xfId="0" applyBorder="1" applyAlignment="1" applyProtection="1">
      <alignment vertical="top" wrapText="1"/>
      <protection hidden="1"/>
    </xf>
    <xf numFmtId="0" fontId="0" fillId="0" borderId="27" xfId="0" applyBorder="1" applyAlignment="1" applyProtection="1">
      <alignment vertical="top" wrapText="1"/>
      <protection hidden="1"/>
    </xf>
    <xf numFmtId="0" fontId="0" fillId="0" borderId="28" xfId="0" applyBorder="1" applyAlignment="1" applyProtection="1">
      <alignment vertical="top" wrapText="1"/>
      <protection hidden="1"/>
    </xf>
    <xf numFmtId="0" fontId="0" fillId="0" borderId="29" xfId="0" applyBorder="1" applyAlignment="1" applyProtection="1">
      <alignment vertical="top" wrapText="1"/>
      <protection hidden="1"/>
    </xf>
    <xf numFmtId="0" fontId="0" fillId="0" borderId="0" xfId="0" applyBorder="1" applyAlignment="1" applyProtection="1">
      <alignment vertical="top" wrapText="1"/>
      <protection hidden="1"/>
    </xf>
    <xf numFmtId="0" fontId="0" fillId="0" borderId="30" xfId="0" applyBorder="1" applyAlignment="1" applyProtection="1">
      <alignment vertical="top" wrapText="1"/>
      <protection hidden="1"/>
    </xf>
    <xf numFmtId="0" fontId="0" fillId="0" borderId="31" xfId="0" applyBorder="1" applyAlignment="1" applyProtection="1">
      <alignment vertical="top" wrapText="1"/>
      <protection hidden="1"/>
    </xf>
    <xf numFmtId="0" fontId="0" fillId="0" borderId="32" xfId="0" applyBorder="1" applyAlignment="1" applyProtection="1">
      <alignment vertical="top" wrapText="1"/>
      <protection hidden="1"/>
    </xf>
    <xf numFmtId="0" fontId="0" fillId="0" borderId="33" xfId="0" applyBorder="1" applyAlignment="1" applyProtection="1">
      <alignment vertical="top" wrapText="1"/>
      <protection hidden="1"/>
    </xf>
  </cellXfs>
  <cellStyles count="3">
    <cellStyle name="Normal" xfId="0" builtinId="0"/>
    <cellStyle name="Normal 2" xfId="2"/>
    <cellStyle name="Normal 3" xfId="1"/>
  </cellStyles>
  <dxfs count="60">
    <dxf>
      <fill>
        <patternFill>
          <bgColor rgb="FFFF0000"/>
        </patternFill>
      </fill>
    </dxf>
    <dxf>
      <fill>
        <patternFill>
          <bgColor rgb="FFFFC000"/>
        </patternFill>
      </fill>
    </dxf>
    <dxf>
      <fill>
        <patternFill>
          <bgColor rgb="FF00B0F0"/>
        </patternFill>
      </fill>
    </dxf>
    <dxf>
      <fill>
        <patternFill>
          <bgColor rgb="FF92D050"/>
        </patternFill>
      </fill>
    </dxf>
    <dxf>
      <fill>
        <patternFill>
          <bgColor rgb="FFFF0000"/>
        </patternFill>
      </fill>
    </dxf>
    <dxf>
      <fill>
        <patternFill>
          <bgColor rgb="FFFFC000"/>
        </patternFill>
      </fill>
    </dxf>
    <dxf>
      <fill>
        <patternFill>
          <bgColor rgb="FF00B0F0"/>
        </patternFill>
      </fill>
    </dxf>
    <dxf>
      <fill>
        <patternFill>
          <bgColor rgb="FF92D050"/>
        </patternFill>
      </fill>
    </dxf>
    <dxf>
      <fill>
        <patternFill>
          <bgColor rgb="FFFF0000"/>
        </patternFill>
      </fill>
    </dxf>
    <dxf>
      <fill>
        <patternFill>
          <bgColor rgb="FFFFC000"/>
        </patternFill>
      </fill>
    </dxf>
    <dxf>
      <fill>
        <patternFill>
          <bgColor rgb="FF00B0F0"/>
        </patternFill>
      </fill>
    </dxf>
    <dxf>
      <fill>
        <patternFill>
          <bgColor rgb="FF92D050"/>
        </patternFill>
      </fill>
    </dxf>
    <dxf>
      <fill>
        <patternFill>
          <bgColor rgb="FFFF0000"/>
        </patternFill>
      </fill>
    </dxf>
    <dxf>
      <fill>
        <patternFill>
          <bgColor rgb="FFFFC000"/>
        </patternFill>
      </fill>
    </dxf>
    <dxf>
      <fill>
        <patternFill>
          <bgColor rgb="FF00B0F0"/>
        </patternFill>
      </fill>
    </dxf>
    <dxf>
      <fill>
        <patternFill>
          <bgColor rgb="FF92D050"/>
        </patternFill>
      </fill>
    </dxf>
    <dxf>
      <fill>
        <patternFill>
          <bgColor rgb="FFFF0000"/>
        </patternFill>
      </fill>
    </dxf>
    <dxf>
      <fill>
        <patternFill>
          <bgColor rgb="FFFFC000"/>
        </patternFill>
      </fill>
    </dxf>
    <dxf>
      <fill>
        <patternFill>
          <bgColor rgb="FF00B0F0"/>
        </patternFill>
      </fill>
    </dxf>
    <dxf>
      <fill>
        <patternFill>
          <bgColor rgb="FF92D050"/>
        </patternFill>
      </fill>
    </dxf>
    <dxf>
      <fill>
        <patternFill>
          <bgColor rgb="FFFF0000"/>
        </patternFill>
      </fill>
    </dxf>
    <dxf>
      <fill>
        <patternFill>
          <bgColor rgb="FFFFC000"/>
        </patternFill>
      </fill>
    </dxf>
    <dxf>
      <fill>
        <patternFill>
          <bgColor rgb="FF00B0F0"/>
        </patternFill>
      </fill>
    </dxf>
    <dxf>
      <fill>
        <patternFill>
          <bgColor rgb="FF33CC33"/>
        </patternFill>
      </fill>
    </dxf>
    <dxf>
      <fill>
        <patternFill>
          <bgColor rgb="FFFF0000"/>
        </patternFill>
      </fill>
    </dxf>
    <dxf>
      <fill>
        <patternFill>
          <bgColor rgb="FFFFC000"/>
        </patternFill>
      </fill>
    </dxf>
    <dxf>
      <fill>
        <patternFill>
          <bgColor rgb="FF00B0F0"/>
        </patternFill>
      </fill>
    </dxf>
    <dxf>
      <fill>
        <patternFill>
          <bgColor rgb="FF2DE024"/>
        </patternFill>
      </fill>
    </dxf>
    <dxf>
      <fill>
        <patternFill>
          <bgColor rgb="FFFF0000"/>
        </patternFill>
      </fill>
    </dxf>
    <dxf>
      <fill>
        <patternFill>
          <bgColor rgb="FFFFC000"/>
        </patternFill>
      </fill>
    </dxf>
    <dxf>
      <fill>
        <patternFill>
          <bgColor rgb="FF00B0F0"/>
        </patternFill>
      </fill>
    </dxf>
    <dxf>
      <fill>
        <patternFill>
          <bgColor rgb="FF92D050"/>
        </patternFill>
      </fill>
    </dxf>
    <dxf>
      <fill>
        <patternFill>
          <bgColor rgb="FFFF0000"/>
        </patternFill>
      </fill>
    </dxf>
    <dxf>
      <fill>
        <patternFill>
          <bgColor rgb="FFFFC000"/>
        </patternFill>
      </fill>
    </dxf>
    <dxf>
      <fill>
        <patternFill>
          <bgColor rgb="FF00B0F0"/>
        </patternFill>
      </fill>
    </dxf>
    <dxf>
      <fill>
        <patternFill>
          <bgColor rgb="FF2DE024"/>
        </patternFill>
      </fill>
    </dxf>
    <dxf>
      <fill>
        <patternFill>
          <bgColor rgb="FFFF0000"/>
        </patternFill>
      </fill>
    </dxf>
    <dxf>
      <fill>
        <patternFill>
          <bgColor rgb="FFFFC000"/>
        </patternFill>
      </fill>
    </dxf>
    <dxf>
      <fill>
        <patternFill>
          <bgColor rgb="FF00B0F0"/>
        </patternFill>
      </fill>
    </dxf>
    <dxf>
      <fill>
        <patternFill>
          <bgColor rgb="FF2DE024"/>
        </patternFill>
      </fill>
    </dxf>
    <dxf>
      <fill>
        <patternFill>
          <bgColor rgb="FFFF0000"/>
        </patternFill>
      </fill>
    </dxf>
    <dxf>
      <fill>
        <patternFill>
          <bgColor rgb="FFFFC000"/>
        </patternFill>
      </fill>
    </dxf>
    <dxf>
      <fill>
        <patternFill>
          <bgColor rgb="FF00B0F0"/>
        </patternFill>
      </fill>
    </dxf>
    <dxf>
      <fill>
        <patternFill>
          <bgColor rgb="FF2DE024"/>
        </patternFill>
      </fill>
    </dxf>
    <dxf>
      <fill>
        <patternFill>
          <bgColor rgb="FFFF0000"/>
        </patternFill>
      </fill>
    </dxf>
    <dxf>
      <fill>
        <patternFill>
          <bgColor rgb="FFFFC000"/>
        </patternFill>
      </fill>
    </dxf>
    <dxf>
      <fill>
        <patternFill>
          <bgColor rgb="FF00B0F0"/>
        </patternFill>
      </fill>
    </dxf>
    <dxf>
      <fill>
        <patternFill>
          <bgColor rgb="FF2DE024"/>
        </patternFill>
      </fill>
    </dxf>
    <dxf>
      <fill>
        <patternFill>
          <bgColor rgb="FFFF0000"/>
        </patternFill>
      </fill>
    </dxf>
    <dxf>
      <fill>
        <patternFill>
          <bgColor rgb="FFFFC000"/>
        </patternFill>
      </fill>
    </dxf>
    <dxf>
      <fill>
        <patternFill>
          <bgColor rgb="FF00B0F0"/>
        </patternFill>
      </fill>
    </dxf>
    <dxf>
      <fill>
        <patternFill>
          <bgColor rgb="FF2DE024"/>
        </patternFill>
      </fill>
    </dxf>
    <dxf>
      <fill>
        <patternFill>
          <bgColor rgb="FFFF0000"/>
        </patternFill>
      </fill>
    </dxf>
    <dxf>
      <fill>
        <patternFill>
          <bgColor rgb="FFFFC000"/>
        </patternFill>
      </fill>
    </dxf>
    <dxf>
      <fill>
        <patternFill>
          <bgColor rgb="FF00B0F0"/>
        </patternFill>
      </fill>
    </dxf>
    <dxf>
      <fill>
        <patternFill>
          <bgColor rgb="FF33CC33"/>
        </patternFill>
      </fill>
    </dxf>
    <dxf>
      <fill>
        <patternFill>
          <bgColor rgb="FFFF0000"/>
        </patternFill>
      </fill>
    </dxf>
    <dxf>
      <fill>
        <patternFill>
          <bgColor rgb="FFFFC000"/>
        </patternFill>
      </fill>
    </dxf>
    <dxf>
      <fill>
        <patternFill>
          <bgColor rgb="FF00B0F0"/>
        </patternFill>
      </fill>
    </dxf>
    <dxf>
      <fill>
        <patternFill>
          <bgColor rgb="FF2DE024"/>
        </patternFill>
      </fill>
    </dxf>
  </dxfs>
  <tableStyles count="0" defaultTableStyle="TableStyleMedium2" defaultPivotStyle="PivotStyleLight16"/>
  <colors>
    <mruColors>
      <color rgb="FF538DD5"/>
      <color rgb="FF0000FF"/>
      <color rgb="FF8DB4E2"/>
      <color rgb="FFB1A0C7"/>
      <color rgb="FFCC66FF"/>
      <color rgb="FF9900FF"/>
      <color rgb="FF33CC33"/>
      <color rgb="FF2DE02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1</xdr:rowOff>
    </xdr:from>
    <xdr:to>
      <xdr:col>2</xdr:col>
      <xdr:colOff>762000</xdr:colOff>
      <xdr:row>5</xdr:row>
      <xdr:rowOff>47625</xdr:rowOff>
    </xdr:to>
    <xdr:pic>
      <xdr:nvPicPr>
        <xdr:cNvPr id="4" name="Image 3"/>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30829"/>
        <a:stretch/>
      </xdr:blipFill>
      <xdr:spPr>
        <a:xfrm>
          <a:off x="1" y="1"/>
          <a:ext cx="2285999" cy="1000124"/>
        </a:xfrm>
        <a:prstGeom prst="rect">
          <a:avLst/>
        </a:prstGeom>
      </xdr:spPr>
    </xdr:pic>
    <xdr:clientData/>
  </xdr:twoCellAnchor>
  <xdr:twoCellAnchor editAs="oneCell">
    <xdr:from>
      <xdr:col>0</xdr:col>
      <xdr:colOff>1</xdr:colOff>
      <xdr:row>0</xdr:row>
      <xdr:rowOff>1</xdr:rowOff>
    </xdr:from>
    <xdr:to>
      <xdr:col>2</xdr:col>
      <xdr:colOff>762000</xdr:colOff>
      <xdr:row>5</xdr:row>
      <xdr:rowOff>47625</xdr:rowOff>
    </xdr:to>
    <xdr:pic>
      <xdr:nvPicPr>
        <xdr:cNvPr id="5" name="Image 4"/>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30829"/>
        <a:stretch/>
      </xdr:blipFill>
      <xdr:spPr>
        <a:xfrm>
          <a:off x="1" y="1"/>
          <a:ext cx="2285999" cy="1000124"/>
        </a:xfrm>
        <a:prstGeom prst="rect">
          <a:avLst/>
        </a:prstGeom>
      </xdr:spPr>
    </xdr:pic>
    <xdr:clientData/>
  </xdr:twoCellAnchor>
  <xdr:twoCellAnchor editAs="oneCell">
    <xdr:from>
      <xdr:col>0</xdr:col>
      <xdr:colOff>1</xdr:colOff>
      <xdr:row>0</xdr:row>
      <xdr:rowOff>1</xdr:rowOff>
    </xdr:from>
    <xdr:to>
      <xdr:col>2</xdr:col>
      <xdr:colOff>762000</xdr:colOff>
      <xdr:row>5</xdr:row>
      <xdr:rowOff>47625</xdr:rowOff>
    </xdr:to>
    <xdr:pic>
      <xdr:nvPicPr>
        <xdr:cNvPr id="6" name="Image 5"/>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30829"/>
        <a:stretch/>
      </xdr:blipFill>
      <xdr:spPr>
        <a:xfrm>
          <a:off x="1" y="1"/>
          <a:ext cx="2285999" cy="1000124"/>
        </a:xfrm>
        <a:prstGeom prst="rect">
          <a:avLst/>
        </a:prstGeom>
      </xdr:spPr>
    </xdr:pic>
    <xdr:clientData/>
  </xdr:twoCellAnchor>
  <xdr:twoCellAnchor editAs="oneCell">
    <xdr:from>
      <xdr:col>0</xdr:col>
      <xdr:colOff>1</xdr:colOff>
      <xdr:row>0</xdr:row>
      <xdr:rowOff>1</xdr:rowOff>
    </xdr:from>
    <xdr:to>
      <xdr:col>2</xdr:col>
      <xdr:colOff>762000</xdr:colOff>
      <xdr:row>5</xdr:row>
      <xdr:rowOff>47625</xdr:rowOff>
    </xdr:to>
    <xdr:pic>
      <xdr:nvPicPr>
        <xdr:cNvPr id="7" name="Image 6"/>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30829"/>
        <a:stretch/>
      </xdr:blipFill>
      <xdr:spPr>
        <a:xfrm>
          <a:off x="1" y="1"/>
          <a:ext cx="2285999" cy="1000124"/>
        </a:xfrm>
        <a:prstGeom prst="rect">
          <a:avLst/>
        </a:prstGeom>
      </xdr:spPr>
    </xdr:pic>
    <xdr:clientData/>
  </xdr:twoCellAnchor>
  <xdr:twoCellAnchor editAs="oneCell">
    <xdr:from>
      <xdr:col>0</xdr:col>
      <xdr:colOff>1</xdr:colOff>
      <xdr:row>0</xdr:row>
      <xdr:rowOff>1</xdr:rowOff>
    </xdr:from>
    <xdr:to>
      <xdr:col>2</xdr:col>
      <xdr:colOff>762000</xdr:colOff>
      <xdr:row>5</xdr:row>
      <xdr:rowOff>47625</xdr:rowOff>
    </xdr:to>
    <xdr:pic>
      <xdr:nvPicPr>
        <xdr:cNvPr id="8" name="Image 7"/>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30829"/>
        <a:stretch/>
      </xdr:blipFill>
      <xdr:spPr>
        <a:xfrm>
          <a:off x="1" y="1"/>
          <a:ext cx="2285999" cy="1000124"/>
        </a:xfrm>
        <a:prstGeom prst="rect">
          <a:avLst/>
        </a:prstGeom>
      </xdr:spPr>
    </xdr:pic>
    <xdr:clientData/>
  </xdr:twoCellAnchor>
  <xdr:twoCellAnchor editAs="oneCell">
    <xdr:from>
      <xdr:col>0</xdr:col>
      <xdr:colOff>1</xdr:colOff>
      <xdr:row>0</xdr:row>
      <xdr:rowOff>1</xdr:rowOff>
    </xdr:from>
    <xdr:to>
      <xdr:col>2</xdr:col>
      <xdr:colOff>762000</xdr:colOff>
      <xdr:row>5</xdr:row>
      <xdr:rowOff>47625</xdr:rowOff>
    </xdr:to>
    <xdr:pic>
      <xdr:nvPicPr>
        <xdr:cNvPr id="9" name="Image 8"/>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30829"/>
        <a:stretch/>
      </xdr:blipFill>
      <xdr:spPr>
        <a:xfrm>
          <a:off x="1" y="1"/>
          <a:ext cx="2285999" cy="1000124"/>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G28"/>
  <sheetViews>
    <sheetView tabSelected="1" workbookViewId="0">
      <selection activeCell="A7" sqref="A7:G17"/>
    </sheetView>
  </sheetViews>
  <sheetFormatPr baseColWidth="10" defaultColWidth="11.42578125" defaultRowHeight="15" x14ac:dyDescent="0.25"/>
  <cols>
    <col min="1" max="2" width="11.42578125" style="13"/>
    <col min="3" max="3" width="15.85546875" style="13" customWidth="1"/>
    <col min="4" max="16384" width="11.42578125" style="13"/>
  </cols>
  <sheetData>
    <row r="1" spans="1:7" x14ac:dyDescent="0.25">
      <c r="A1" s="93"/>
      <c r="B1" s="94"/>
      <c r="C1" s="94"/>
      <c r="D1" s="97" t="s">
        <v>91</v>
      </c>
      <c r="E1" s="98"/>
      <c r="F1" s="98"/>
      <c r="G1" s="99"/>
    </row>
    <row r="2" spans="1:7" x14ac:dyDescent="0.25">
      <c r="A2" s="95"/>
      <c r="B2" s="96"/>
      <c r="C2" s="96"/>
      <c r="D2" s="100"/>
      <c r="E2" s="100"/>
      <c r="F2" s="100"/>
      <c r="G2" s="101"/>
    </row>
    <row r="3" spans="1:7" x14ac:dyDescent="0.25">
      <c r="A3" s="95"/>
      <c r="B3" s="96"/>
      <c r="C3" s="96"/>
      <c r="D3" s="100"/>
      <c r="E3" s="100"/>
      <c r="F3" s="100"/>
      <c r="G3" s="101"/>
    </row>
    <row r="4" spans="1:7" x14ac:dyDescent="0.25">
      <c r="A4" s="95"/>
      <c r="B4" s="96"/>
      <c r="C4" s="96"/>
      <c r="D4" s="100"/>
      <c r="E4" s="100"/>
      <c r="F4" s="100"/>
      <c r="G4" s="101"/>
    </row>
    <row r="5" spans="1:7" x14ac:dyDescent="0.25">
      <c r="A5" s="95"/>
      <c r="B5" s="96"/>
      <c r="C5" s="96"/>
      <c r="D5" s="100"/>
      <c r="E5" s="100"/>
      <c r="F5" s="100"/>
      <c r="G5" s="101"/>
    </row>
    <row r="6" spans="1:7" x14ac:dyDescent="0.25">
      <c r="A6" s="95"/>
      <c r="B6" s="96"/>
      <c r="C6" s="96"/>
      <c r="D6" s="100"/>
      <c r="E6" s="100"/>
      <c r="F6" s="100"/>
      <c r="G6" s="101"/>
    </row>
    <row r="7" spans="1:7" x14ac:dyDescent="0.25">
      <c r="A7" s="223" t="s">
        <v>117</v>
      </c>
      <c r="B7" s="224"/>
      <c r="C7" s="224"/>
      <c r="D7" s="224"/>
      <c r="E7" s="224"/>
      <c r="F7" s="224"/>
      <c r="G7" s="225"/>
    </row>
    <row r="8" spans="1:7" ht="15" customHeight="1" x14ac:dyDescent="0.25">
      <c r="A8" s="223"/>
      <c r="B8" s="224"/>
      <c r="C8" s="224"/>
      <c r="D8" s="224"/>
      <c r="E8" s="224"/>
      <c r="F8" s="224"/>
      <c r="G8" s="225"/>
    </row>
    <row r="9" spans="1:7" x14ac:dyDescent="0.25">
      <c r="A9" s="223"/>
      <c r="B9" s="224"/>
      <c r="C9" s="224"/>
      <c r="D9" s="224"/>
      <c r="E9" s="224"/>
      <c r="F9" s="224"/>
      <c r="G9" s="225"/>
    </row>
    <row r="10" spans="1:7" ht="15" customHeight="1" x14ac:dyDescent="0.25">
      <c r="A10" s="223"/>
      <c r="B10" s="224"/>
      <c r="C10" s="224"/>
      <c r="D10" s="224"/>
      <c r="E10" s="224"/>
      <c r="F10" s="224"/>
      <c r="G10" s="225"/>
    </row>
    <row r="11" spans="1:7" x14ac:dyDescent="0.25">
      <c r="A11" s="223"/>
      <c r="B11" s="224"/>
      <c r="C11" s="224"/>
      <c r="D11" s="224"/>
      <c r="E11" s="224"/>
      <c r="F11" s="224"/>
      <c r="G11" s="225"/>
    </row>
    <row r="12" spans="1:7" x14ac:dyDescent="0.25">
      <c r="A12" s="223"/>
      <c r="B12" s="224"/>
      <c r="C12" s="224"/>
      <c r="D12" s="224"/>
      <c r="E12" s="224"/>
      <c r="F12" s="224"/>
      <c r="G12" s="225"/>
    </row>
    <row r="13" spans="1:7" x14ac:dyDescent="0.25">
      <c r="A13" s="223"/>
      <c r="B13" s="224"/>
      <c r="C13" s="224"/>
      <c r="D13" s="224"/>
      <c r="E13" s="224"/>
      <c r="F13" s="224"/>
      <c r="G13" s="225"/>
    </row>
    <row r="14" spans="1:7" x14ac:dyDescent="0.25">
      <c r="A14" s="223"/>
      <c r="B14" s="224"/>
      <c r="C14" s="224"/>
      <c r="D14" s="224"/>
      <c r="E14" s="224"/>
      <c r="F14" s="224"/>
      <c r="G14" s="225"/>
    </row>
    <row r="15" spans="1:7" x14ac:dyDescent="0.25">
      <c r="A15" s="223"/>
      <c r="B15" s="224"/>
      <c r="C15" s="224"/>
      <c r="D15" s="224"/>
      <c r="E15" s="224"/>
      <c r="F15" s="224"/>
      <c r="G15" s="225"/>
    </row>
    <row r="16" spans="1:7" x14ac:dyDescent="0.25">
      <c r="A16" s="223"/>
      <c r="B16" s="224"/>
      <c r="C16" s="224"/>
      <c r="D16" s="224"/>
      <c r="E16" s="224"/>
      <c r="F16" s="224"/>
      <c r="G16" s="225"/>
    </row>
    <row r="17" spans="1:7" ht="15" customHeight="1" thickBot="1" x14ac:dyDescent="0.3">
      <c r="A17" s="226"/>
      <c r="B17" s="227"/>
      <c r="C17" s="227"/>
      <c r="D17" s="227"/>
      <c r="E17" s="227"/>
      <c r="F17" s="227"/>
      <c r="G17" s="228"/>
    </row>
    <row r="20" spans="1:7" x14ac:dyDescent="0.25">
      <c r="A20" s="102" t="s">
        <v>92</v>
      </c>
      <c r="B20" s="102"/>
      <c r="C20" s="102"/>
      <c r="D20" s="102"/>
      <c r="E20" s="102"/>
      <c r="F20" s="102"/>
      <c r="G20" s="102"/>
    </row>
    <row r="21" spans="1:7" x14ac:dyDescent="0.25">
      <c r="A21" s="102"/>
      <c r="B21" s="102"/>
      <c r="C21" s="102"/>
      <c r="D21" s="102"/>
      <c r="E21" s="102"/>
      <c r="F21" s="102"/>
      <c r="G21" s="102"/>
    </row>
    <row r="22" spans="1:7" ht="15.75" customHeight="1" thickBot="1" x14ac:dyDescent="0.3">
      <c r="A22" s="229" t="s">
        <v>118</v>
      </c>
      <c r="B22" s="229"/>
      <c r="C22" s="229"/>
      <c r="D22" s="229"/>
      <c r="E22" s="92"/>
      <c r="F22" s="92"/>
      <c r="G22" s="92"/>
    </row>
    <row r="23" spans="1:7" ht="14.45" customHeight="1" x14ac:dyDescent="0.25">
      <c r="A23" s="230" t="s">
        <v>119</v>
      </c>
      <c r="B23" s="231"/>
      <c r="C23" s="231"/>
      <c r="D23" s="231"/>
      <c r="E23" s="231"/>
      <c r="F23" s="231"/>
      <c r="G23" s="232"/>
    </row>
    <row r="24" spans="1:7" x14ac:dyDescent="0.25">
      <c r="A24" s="233"/>
      <c r="B24" s="234"/>
      <c r="C24" s="234"/>
      <c r="D24" s="234"/>
      <c r="E24" s="234"/>
      <c r="F24" s="234"/>
      <c r="G24" s="235"/>
    </row>
    <row r="25" spans="1:7" x14ac:dyDescent="0.25">
      <c r="A25" s="233"/>
      <c r="B25" s="234"/>
      <c r="C25" s="234"/>
      <c r="D25" s="234"/>
      <c r="E25" s="234"/>
      <c r="F25" s="234"/>
      <c r="G25" s="235"/>
    </row>
    <row r="26" spans="1:7" x14ac:dyDescent="0.25">
      <c r="A26" s="233"/>
      <c r="B26" s="234"/>
      <c r="C26" s="234"/>
      <c r="D26" s="234"/>
      <c r="E26" s="234"/>
      <c r="F26" s="234"/>
      <c r="G26" s="235"/>
    </row>
    <row r="27" spans="1:7" x14ac:dyDescent="0.25">
      <c r="A27" s="233"/>
      <c r="B27" s="234"/>
      <c r="C27" s="234"/>
      <c r="D27" s="234"/>
      <c r="E27" s="234"/>
      <c r="F27" s="234"/>
      <c r="G27" s="235"/>
    </row>
    <row r="28" spans="1:7" ht="15.75" thickBot="1" x14ac:dyDescent="0.3">
      <c r="A28" s="236"/>
      <c r="B28" s="237"/>
      <c r="C28" s="237"/>
      <c r="D28" s="237"/>
      <c r="E28" s="237"/>
      <c r="F28" s="237"/>
      <c r="G28" s="238"/>
    </row>
  </sheetData>
  <sheetProtection password="C82B" sheet="1" objects="1" scenarios="1"/>
  <mergeCells count="6">
    <mergeCell ref="A1:C6"/>
    <mergeCell ref="D1:G6"/>
    <mergeCell ref="A20:G21"/>
    <mergeCell ref="A7:G17"/>
    <mergeCell ref="A22:D22"/>
    <mergeCell ref="A23:G28"/>
  </mergeCells>
  <pageMargins left="0.25" right="0.25"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I32"/>
  <sheetViews>
    <sheetView workbookViewId="0">
      <selection activeCell="A2" sqref="A2"/>
    </sheetView>
  </sheetViews>
  <sheetFormatPr baseColWidth="10" defaultRowHeight="15" x14ac:dyDescent="0.25"/>
  <cols>
    <col min="1" max="1" width="29.28515625" style="8" customWidth="1"/>
    <col min="2" max="2" width="18.5703125" customWidth="1"/>
    <col min="3" max="3" width="69.140625" customWidth="1"/>
    <col min="9" max="9" width="0" hidden="1" customWidth="1"/>
  </cols>
  <sheetData>
    <row r="1" spans="1:9" ht="18" customHeight="1" x14ac:dyDescent="0.25">
      <c r="A1" s="9" t="s">
        <v>0</v>
      </c>
      <c r="B1" s="1"/>
      <c r="C1" s="103" t="s">
        <v>28</v>
      </c>
      <c r="D1" s="1"/>
      <c r="E1" s="1"/>
      <c r="F1" s="1"/>
      <c r="G1" s="1"/>
    </row>
    <row r="2" spans="1:9" ht="15" customHeight="1" x14ac:dyDescent="0.25">
      <c r="A2" s="10" t="s">
        <v>83</v>
      </c>
      <c r="B2" s="1"/>
      <c r="C2" s="103"/>
      <c r="D2" s="1"/>
      <c r="E2" s="1"/>
      <c r="F2" s="1"/>
      <c r="G2" s="1"/>
      <c r="I2">
        <v>1</v>
      </c>
    </row>
    <row r="3" spans="1:9" x14ac:dyDescent="0.25">
      <c r="A3" s="10" t="s">
        <v>84</v>
      </c>
      <c r="B3" s="1"/>
      <c r="C3" s="2"/>
      <c r="D3" s="1"/>
      <c r="E3" s="1"/>
      <c r="F3" s="1"/>
      <c r="G3" s="1"/>
      <c r="I3">
        <v>2</v>
      </c>
    </row>
    <row r="4" spans="1:9" x14ac:dyDescent="0.25">
      <c r="A4" s="10" t="s">
        <v>1</v>
      </c>
      <c r="B4" s="1"/>
      <c r="C4" s="3" t="s">
        <v>87</v>
      </c>
      <c r="D4" s="1"/>
      <c r="E4" s="1"/>
      <c r="F4" s="1"/>
      <c r="I4">
        <v>3</v>
      </c>
    </row>
    <row r="5" spans="1:9" x14ac:dyDescent="0.25">
      <c r="A5" s="10" t="s">
        <v>2</v>
      </c>
      <c r="B5" s="1"/>
      <c r="C5" s="4"/>
      <c r="D5" s="1"/>
      <c r="E5" s="1"/>
      <c r="F5" s="1"/>
      <c r="I5">
        <v>4</v>
      </c>
    </row>
    <row r="6" spans="1:9" ht="15" customHeight="1" x14ac:dyDescent="0.25">
      <c r="A6" s="10" t="s">
        <v>3</v>
      </c>
      <c r="B6" s="1"/>
      <c r="C6" s="104" t="s">
        <v>88</v>
      </c>
      <c r="D6" s="1"/>
      <c r="E6" s="1"/>
      <c r="F6" s="1"/>
      <c r="I6">
        <v>5</v>
      </c>
    </row>
    <row r="7" spans="1:9" x14ac:dyDescent="0.25">
      <c r="A7" s="10" t="s">
        <v>4</v>
      </c>
      <c r="B7" s="1"/>
      <c r="C7" s="104"/>
      <c r="D7" s="1"/>
      <c r="E7" s="1"/>
      <c r="F7" s="1"/>
      <c r="I7">
        <v>6</v>
      </c>
    </row>
    <row r="8" spans="1:9" x14ac:dyDescent="0.25">
      <c r="A8" s="10" t="s">
        <v>5</v>
      </c>
      <c r="B8" s="1"/>
      <c r="C8" s="104"/>
      <c r="D8" s="1"/>
      <c r="E8" s="1"/>
      <c r="F8" s="1"/>
      <c r="I8">
        <v>7</v>
      </c>
    </row>
    <row r="9" spans="1:9" x14ac:dyDescent="0.25">
      <c r="A9" s="10" t="s">
        <v>6</v>
      </c>
      <c r="B9" s="1"/>
      <c r="C9" s="104"/>
      <c r="D9" s="1"/>
      <c r="E9" s="1"/>
      <c r="F9" s="1"/>
      <c r="I9">
        <v>8</v>
      </c>
    </row>
    <row r="10" spans="1:9" x14ac:dyDescent="0.25">
      <c r="A10" s="10" t="s">
        <v>7</v>
      </c>
      <c r="B10" s="1"/>
      <c r="C10" s="104"/>
      <c r="D10" s="1"/>
      <c r="E10" s="1"/>
      <c r="F10" s="1"/>
      <c r="I10">
        <v>9</v>
      </c>
    </row>
    <row r="11" spans="1:9" x14ac:dyDescent="0.25">
      <c r="A11" s="10" t="s">
        <v>8</v>
      </c>
      <c r="B11" s="1"/>
      <c r="C11" s="1"/>
      <c r="D11" s="1"/>
      <c r="E11" s="1"/>
      <c r="F11" s="1"/>
      <c r="I11">
        <v>10</v>
      </c>
    </row>
    <row r="12" spans="1:9" ht="15" customHeight="1" x14ac:dyDescent="0.25">
      <c r="A12" s="10" t="s">
        <v>9</v>
      </c>
      <c r="B12" s="1"/>
      <c r="C12" s="105" t="s">
        <v>89</v>
      </c>
      <c r="D12" s="1"/>
      <c r="E12" s="1"/>
      <c r="F12" s="1"/>
      <c r="I12">
        <v>11</v>
      </c>
    </row>
    <row r="13" spans="1:9" x14ac:dyDescent="0.25">
      <c r="A13" s="10" t="s">
        <v>10</v>
      </c>
      <c r="B13" s="1"/>
      <c r="C13" s="106"/>
      <c r="D13" s="1"/>
      <c r="E13" s="1"/>
      <c r="F13" s="1"/>
      <c r="I13">
        <v>12</v>
      </c>
    </row>
    <row r="14" spans="1:9" x14ac:dyDescent="0.25">
      <c r="A14" s="10" t="s">
        <v>11</v>
      </c>
      <c r="B14" s="1"/>
      <c r="C14" s="106"/>
      <c r="D14" s="1"/>
      <c r="E14" s="1"/>
      <c r="F14" s="1"/>
      <c r="I14">
        <v>13</v>
      </c>
    </row>
    <row r="15" spans="1:9" ht="15" customHeight="1" x14ac:dyDescent="0.25">
      <c r="A15" s="10" t="s">
        <v>12</v>
      </c>
      <c r="B15" s="1"/>
      <c r="C15" s="106"/>
      <c r="D15" s="1"/>
      <c r="E15" s="1"/>
      <c r="F15" s="1"/>
      <c r="I15">
        <v>14</v>
      </c>
    </row>
    <row r="16" spans="1:9" x14ac:dyDescent="0.25">
      <c r="A16" s="10" t="s">
        <v>13</v>
      </c>
      <c r="B16" s="1"/>
      <c r="C16" s="107"/>
      <c r="D16" s="1"/>
      <c r="E16" s="1"/>
      <c r="F16" s="1"/>
      <c r="I16">
        <v>15</v>
      </c>
    </row>
    <row r="17" spans="1:9" x14ac:dyDescent="0.25">
      <c r="A17" s="10" t="s">
        <v>14</v>
      </c>
      <c r="B17" s="1"/>
      <c r="D17" s="1"/>
      <c r="E17" s="1"/>
      <c r="F17" s="1"/>
      <c r="I17">
        <v>16</v>
      </c>
    </row>
    <row r="18" spans="1:9" x14ac:dyDescent="0.25">
      <c r="A18" s="10" t="s">
        <v>15</v>
      </c>
      <c r="B18" s="1"/>
      <c r="C18" s="108" t="s">
        <v>90</v>
      </c>
      <c r="D18" s="1"/>
      <c r="E18" s="1"/>
      <c r="F18" s="1"/>
      <c r="I18">
        <v>17</v>
      </c>
    </row>
    <row r="19" spans="1:9" x14ac:dyDescent="0.25">
      <c r="A19" s="10" t="s">
        <v>16</v>
      </c>
      <c r="B19" s="1"/>
      <c r="C19" s="109"/>
      <c r="D19" s="1"/>
      <c r="E19" s="1"/>
      <c r="F19" s="1"/>
      <c r="I19">
        <v>18</v>
      </c>
    </row>
    <row r="20" spans="1:9" x14ac:dyDescent="0.25">
      <c r="A20" s="10" t="s">
        <v>17</v>
      </c>
      <c r="B20" s="1"/>
      <c r="C20" s="109"/>
      <c r="D20" s="1"/>
      <c r="E20" s="1"/>
      <c r="F20" s="1"/>
      <c r="I20">
        <v>19</v>
      </c>
    </row>
    <row r="21" spans="1:9" x14ac:dyDescent="0.25">
      <c r="A21" s="10" t="s">
        <v>18</v>
      </c>
      <c r="B21" s="1"/>
      <c r="C21" s="110"/>
      <c r="D21" s="1"/>
      <c r="E21" s="1"/>
      <c r="F21" s="1"/>
      <c r="I21">
        <v>20</v>
      </c>
    </row>
    <row r="22" spans="1:9" x14ac:dyDescent="0.25">
      <c r="A22" s="10" t="s">
        <v>19</v>
      </c>
      <c r="B22" s="1"/>
      <c r="D22" s="1"/>
      <c r="E22" s="1"/>
      <c r="F22" s="1"/>
      <c r="I22">
        <v>21</v>
      </c>
    </row>
    <row r="23" spans="1:9" x14ac:dyDescent="0.25">
      <c r="A23" s="10" t="s">
        <v>20</v>
      </c>
      <c r="B23" s="1"/>
      <c r="D23" s="1"/>
      <c r="E23" s="1"/>
      <c r="F23" s="1"/>
      <c r="I23">
        <v>22</v>
      </c>
    </row>
    <row r="24" spans="1:9" x14ac:dyDescent="0.25">
      <c r="A24" s="10" t="s">
        <v>21</v>
      </c>
      <c r="B24" s="1"/>
      <c r="D24" s="1"/>
      <c r="E24" s="1"/>
      <c r="F24" s="1"/>
      <c r="I24">
        <v>23</v>
      </c>
    </row>
    <row r="25" spans="1:9" x14ac:dyDescent="0.25">
      <c r="A25" s="10" t="s">
        <v>22</v>
      </c>
      <c r="B25" s="1"/>
      <c r="C25" s="1"/>
      <c r="D25" s="1"/>
      <c r="E25" s="1"/>
      <c r="F25" s="1"/>
      <c r="I25">
        <v>24</v>
      </c>
    </row>
    <row r="26" spans="1:9" x14ac:dyDescent="0.25">
      <c r="A26" s="10" t="s">
        <v>23</v>
      </c>
      <c r="B26" s="1"/>
      <c r="C26" s="1"/>
      <c r="D26" s="1"/>
      <c r="E26" s="1"/>
      <c r="F26" s="1"/>
      <c r="I26">
        <v>25</v>
      </c>
    </row>
    <row r="27" spans="1:9" x14ac:dyDescent="0.25">
      <c r="A27" s="10" t="s">
        <v>24</v>
      </c>
      <c r="B27" s="1"/>
      <c r="D27" s="1"/>
      <c r="E27" s="1"/>
      <c r="F27" s="1"/>
      <c r="I27">
        <v>26</v>
      </c>
    </row>
    <row r="28" spans="1:9" x14ac:dyDescent="0.25">
      <c r="A28" s="10" t="s">
        <v>25</v>
      </c>
      <c r="B28" s="1"/>
      <c r="D28" s="1"/>
      <c r="E28" s="1"/>
      <c r="F28" s="1"/>
      <c r="I28">
        <v>27</v>
      </c>
    </row>
    <row r="29" spans="1:9" x14ac:dyDescent="0.25">
      <c r="A29" s="10" t="s">
        <v>26</v>
      </c>
      <c r="B29" s="1"/>
      <c r="D29" s="1"/>
      <c r="E29" s="1"/>
      <c r="F29" s="1"/>
      <c r="I29">
        <v>28</v>
      </c>
    </row>
    <row r="30" spans="1:9" x14ac:dyDescent="0.25">
      <c r="A30" s="10" t="s">
        <v>27</v>
      </c>
      <c r="B30" s="1"/>
      <c r="D30" s="1"/>
      <c r="E30" s="1"/>
      <c r="F30" s="1"/>
      <c r="I30">
        <v>29</v>
      </c>
    </row>
    <row r="31" spans="1:9" x14ac:dyDescent="0.25">
      <c r="A31" s="10" t="s">
        <v>82</v>
      </c>
      <c r="B31" s="1"/>
      <c r="C31" s="5"/>
      <c r="D31" s="1"/>
      <c r="E31" s="1"/>
      <c r="F31" s="1"/>
      <c r="I31">
        <v>30</v>
      </c>
    </row>
    <row r="32" spans="1:9" x14ac:dyDescent="0.25">
      <c r="A32" s="11"/>
      <c r="B32" s="1"/>
      <c r="C32" s="1"/>
      <c r="D32" s="1"/>
      <c r="E32" s="1"/>
      <c r="F32" s="1"/>
    </row>
  </sheetData>
  <sheetProtection password="C82B" sheet="1" objects="1" scenarios="1"/>
  <mergeCells count="4">
    <mergeCell ref="C1:C2"/>
    <mergeCell ref="C6:C10"/>
    <mergeCell ref="C12:C16"/>
    <mergeCell ref="C18:C21"/>
  </mergeCells>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DB4E2"/>
    <pageSetUpPr fitToPage="1"/>
  </sheetPr>
  <dimension ref="A1:AF30"/>
  <sheetViews>
    <sheetView zoomScaleNormal="100" workbookViewId="0">
      <pane xSplit="2" ySplit="3" topLeftCell="C4" activePane="bottomRight" state="frozen"/>
      <selection pane="topRight" activeCell="C1" sqref="C1"/>
      <selection pane="bottomLeft" activeCell="A4" sqref="A4"/>
      <selection pane="bottomRight" activeCell="A2" sqref="A2"/>
    </sheetView>
  </sheetViews>
  <sheetFormatPr baseColWidth="10" defaultColWidth="11.42578125" defaultRowHeight="14.25" x14ac:dyDescent="0.2"/>
  <cols>
    <col min="1" max="1" width="11.42578125" style="14"/>
    <col min="2" max="2" width="56.85546875" style="14" customWidth="1"/>
    <col min="3" max="32" width="8.85546875" style="14" customWidth="1"/>
    <col min="33" max="16384" width="11.42578125" style="14"/>
  </cols>
  <sheetData>
    <row r="1" spans="1:32" ht="25.5" customHeight="1" x14ac:dyDescent="0.25">
      <c r="A1" s="6" t="s">
        <v>31</v>
      </c>
      <c r="B1" s="115" t="s">
        <v>30</v>
      </c>
      <c r="C1" s="7">
        <v>1</v>
      </c>
      <c r="D1" s="7">
        <v>2</v>
      </c>
      <c r="E1" s="7">
        <v>3</v>
      </c>
      <c r="F1" s="7">
        <v>4</v>
      </c>
      <c r="G1" s="7">
        <v>5</v>
      </c>
      <c r="H1" s="7">
        <v>6</v>
      </c>
      <c r="I1" s="7">
        <v>7</v>
      </c>
      <c r="J1" s="7">
        <v>8</v>
      </c>
      <c r="K1" s="7">
        <v>9</v>
      </c>
      <c r="L1" s="7">
        <v>10</v>
      </c>
      <c r="M1" s="7">
        <v>11</v>
      </c>
      <c r="N1" s="7">
        <v>12</v>
      </c>
      <c r="O1" s="7">
        <v>13</v>
      </c>
      <c r="P1" s="7">
        <v>14</v>
      </c>
      <c r="Q1" s="7">
        <v>15</v>
      </c>
      <c r="R1" s="7">
        <v>16</v>
      </c>
      <c r="S1" s="7">
        <v>17</v>
      </c>
      <c r="T1" s="7">
        <v>18</v>
      </c>
      <c r="U1" s="7">
        <v>19</v>
      </c>
      <c r="V1" s="7">
        <v>20</v>
      </c>
      <c r="W1" s="7">
        <v>21</v>
      </c>
      <c r="X1" s="7">
        <v>22</v>
      </c>
      <c r="Y1" s="7">
        <v>23</v>
      </c>
      <c r="Z1" s="7">
        <v>24</v>
      </c>
      <c r="AA1" s="7">
        <v>25</v>
      </c>
      <c r="AB1" s="7">
        <v>26</v>
      </c>
      <c r="AC1" s="7">
        <v>27</v>
      </c>
      <c r="AD1" s="7">
        <v>28</v>
      </c>
      <c r="AE1" s="7">
        <v>29</v>
      </c>
      <c r="AF1" s="7">
        <v>30</v>
      </c>
    </row>
    <row r="2" spans="1:32" ht="108" customHeight="1" x14ac:dyDescent="0.2">
      <c r="A2" s="15" t="s">
        <v>32</v>
      </c>
      <c r="B2" s="116"/>
      <c r="C2" s="58" t="str">
        <f t="shared" ref="C2:AF2" si="0">LOOKUP(C1,numeroeleve,nomeleve)</f>
        <v>Elève 1</v>
      </c>
      <c r="D2" s="58" t="str">
        <f t="shared" si="0"/>
        <v>Elève 2</v>
      </c>
      <c r="E2" s="58" t="str">
        <f t="shared" si="0"/>
        <v>Elève 3</v>
      </c>
      <c r="F2" s="58" t="str">
        <f t="shared" si="0"/>
        <v>Elève 4</v>
      </c>
      <c r="G2" s="58" t="str">
        <f t="shared" si="0"/>
        <v>Elève 5</v>
      </c>
      <c r="H2" s="58" t="str">
        <f t="shared" si="0"/>
        <v>Elève 6</v>
      </c>
      <c r="I2" s="58" t="str">
        <f t="shared" si="0"/>
        <v>Elève 7</v>
      </c>
      <c r="J2" s="58" t="str">
        <f t="shared" si="0"/>
        <v>Elève 8</v>
      </c>
      <c r="K2" s="58" t="str">
        <f t="shared" si="0"/>
        <v>Elève 9</v>
      </c>
      <c r="L2" s="58" t="str">
        <f t="shared" si="0"/>
        <v>Elève 10</v>
      </c>
      <c r="M2" s="58" t="str">
        <f t="shared" si="0"/>
        <v>Elève 11</v>
      </c>
      <c r="N2" s="58" t="str">
        <f t="shared" si="0"/>
        <v>Elève 12</v>
      </c>
      <c r="O2" s="58" t="str">
        <f t="shared" si="0"/>
        <v>Elève 13</v>
      </c>
      <c r="P2" s="58" t="str">
        <f t="shared" si="0"/>
        <v>Elève 14</v>
      </c>
      <c r="Q2" s="58" t="str">
        <f t="shared" si="0"/>
        <v>Elève 15</v>
      </c>
      <c r="R2" s="58" t="str">
        <f t="shared" si="0"/>
        <v>Elève 16</v>
      </c>
      <c r="S2" s="58" t="str">
        <f t="shared" si="0"/>
        <v>Elève 17</v>
      </c>
      <c r="T2" s="58" t="str">
        <f t="shared" si="0"/>
        <v>Elève 18</v>
      </c>
      <c r="U2" s="58" t="str">
        <f t="shared" si="0"/>
        <v>Elève 19</v>
      </c>
      <c r="V2" s="58" t="str">
        <f t="shared" si="0"/>
        <v>Elève 20</v>
      </c>
      <c r="W2" s="58" t="str">
        <f t="shared" si="0"/>
        <v>Elève 21</v>
      </c>
      <c r="X2" s="58" t="str">
        <f t="shared" si="0"/>
        <v>Elève 22</v>
      </c>
      <c r="Y2" s="58" t="str">
        <f t="shared" si="0"/>
        <v>Elève 23</v>
      </c>
      <c r="Z2" s="58" t="str">
        <f t="shared" si="0"/>
        <v>Elève 24</v>
      </c>
      <c r="AA2" s="58" t="str">
        <f t="shared" si="0"/>
        <v>Elève 25</v>
      </c>
      <c r="AB2" s="58" t="str">
        <f t="shared" si="0"/>
        <v>Elève 26</v>
      </c>
      <c r="AC2" s="58" t="str">
        <f t="shared" si="0"/>
        <v>Elève 27</v>
      </c>
      <c r="AD2" s="58" t="str">
        <f t="shared" si="0"/>
        <v>Elève 28</v>
      </c>
      <c r="AE2" s="58" t="str">
        <f t="shared" si="0"/>
        <v>Elève 29</v>
      </c>
      <c r="AF2" s="58" t="str">
        <f t="shared" si="0"/>
        <v>Elève 30</v>
      </c>
    </row>
    <row r="3" spans="1:32" ht="45.75" customHeight="1" x14ac:dyDescent="0.2">
      <c r="A3" s="121" t="s">
        <v>64</v>
      </c>
      <c r="B3" s="122"/>
      <c r="C3" s="122"/>
      <c r="D3" s="122"/>
      <c r="E3" s="122"/>
      <c r="F3" s="122"/>
      <c r="G3" s="122"/>
      <c r="H3" s="122"/>
      <c r="I3" s="122"/>
      <c r="J3" s="122"/>
      <c r="K3" s="122"/>
      <c r="L3" s="122"/>
      <c r="M3" s="122"/>
      <c r="N3" s="122"/>
      <c r="O3" s="122"/>
      <c r="P3" s="122"/>
      <c r="Q3" s="122"/>
      <c r="R3" s="122"/>
      <c r="S3" s="122"/>
      <c r="T3" s="122"/>
      <c r="U3" s="122"/>
      <c r="V3" s="122"/>
      <c r="W3" s="122"/>
      <c r="X3" s="122"/>
      <c r="Y3" s="122"/>
      <c r="Z3" s="122"/>
      <c r="AA3" s="122"/>
      <c r="AB3" s="122"/>
      <c r="AC3" s="122"/>
      <c r="AD3" s="122"/>
      <c r="AE3" s="122"/>
      <c r="AF3" s="122"/>
    </row>
    <row r="4" spans="1:32" s="17" customFormat="1" ht="19.5" customHeight="1" x14ac:dyDescent="0.2">
      <c r="A4" s="113" t="s">
        <v>33</v>
      </c>
      <c r="B4" s="114"/>
      <c r="C4" s="16"/>
      <c r="D4" s="16"/>
      <c r="E4" s="16"/>
      <c r="F4" s="16"/>
      <c r="G4" s="16"/>
      <c r="H4" s="16"/>
      <c r="I4" s="16"/>
      <c r="J4" s="16"/>
      <c r="K4" s="16"/>
      <c r="L4" s="16"/>
      <c r="M4" s="16"/>
      <c r="N4" s="16"/>
      <c r="O4" s="16"/>
      <c r="P4" s="16"/>
      <c r="Q4" s="16"/>
      <c r="R4" s="16"/>
      <c r="S4" s="16"/>
      <c r="T4" s="16"/>
      <c r="U4" s="16"/>
      <c r="V4" s="16"/>
      <c r="W4" s="16"/>
      <c r="X4" s="16"/>
      <c r="Y4" s="16"/>
      <c r="Z4" s="16"/>
      <c r="AA4" s="16"/>
      <c r="AB4" s="16"/>
      <c r="AC4" s="16"/>
      <c r="AD4" s="16"/>
      <c r="AE4" s="16"/>
      <c r="AF4" s="16"/>
    </row>
    <row r="5" spans="1:32" ht="21.75" customHeight="1" x14ac:dyDescent="0.2">
      <c r="A5" s="112" t="s">
        <v>94</v>
      </c>
      <c r="B5" s="112"/>
      <c r="C5" s="18"/>
      <c r="D5" s="18"/>
      <c r="E5" s="18"/>
      <c r="F5" s="18"/>
      <c r="G5" s="18"/>
      <c r="H5" s="18"/>
      <c r="I5" s="18"/>
      <c r="J5" s="18"/>
      <c r="K5" s="18"/>
      <c r="L5" s="18"/>
      <c r="M5" s="18"/>
      <c r="N5" s="18"/>
      <c r="O5" s="18"/>
      <c r="P5" s="18"/>
      <c r="Q5" s="18"/>
      <c r="R5" s="18"/>
      <c r="S5" s="18"/>
      <c r="T5" s="18"/>
      <c r="U5" s="18"/>
      <c r="V5" s="18"/>
      <c r="W5" s="18"/>
      <c r="X5" s="18"/>
      <c r="Y5" s="18"/>
      <c r="Z5" s="18"/>
      <c r="AA5" s="18"/>
      <c r="AB5" s="18"/>
      <c r="AC5" s="18"/>
      <c r="AD5" s="18"/>
      <c r="AE5" s="18"/>
      <c r="AF5" s="18"/>
    </row>
    <row r="6" spans="1:32" ht="19.5" customHeight="1" x14ac:dyDescent="0.2">
      <c r="A6" s="112" t="s">
        <v>93</v>
      </c>
      <c r="B6" s="112"/>
      <c r="C6" s="18"/>
      <c r="D6" s="18"/>
      <c r="E6" s="18"/>
      <c r="F6" s="18"/>
      <c r="G6" s="18"/>
      <c r="H6" s="18"/>
      <c r="I6" s="18"/>
      <c r="J6" s="18"/>
      <c r="K6" s="18"/>
      <c r="L6" s="18"/>
      <c r="M6" s="18"/>
      <c r="N6" s="18"/>
      <c r="O6" s="18"/>
      <c r="P6" s="18"/>
      <c r="Q6" s="18"/>
      <c r="R6" s="18"/>
      <c r="S6" s="18"/>
      <c r="T6" s="18"/>
      <c r="U6" s="18"/>
      <c r="V6" s="18"/>
      <c r="W6" s="18"/>
      <c r="X6" s="18"/>
      <c r="Y6" s="18"/>
      <c r="Z6" s="18"/>
      <c r="AA6" s="18"/>
      <c r="AB6" s="18"/>
      <c r="AC6" s="18"/>
      <c r="AD6" s="18"/>
      <c r="AE6" s="18"/>
      <c r="AF6" s="18"/>
    </row>
    <row r="7" spans="1:32" ht="19.5" customHeight="1" x14ac:dyDescent="0.2">
      <c r="A7" s="117" t="s">
        <v>37</v>
      </c>
      <c r="B7" s="118"/>
      <c r="C7" s="18"/>
      <c r="D7" s="18"/>
      <c r="E7" s="18"/>
      <c r="F7" s="18"/>
      <c r="G7" s="18"/>
      <c r="H7" s="18"/>
      <c r="I7" s="18"/>
      <c r="J7" s="18"/>
      <c r="K7" s="18"/>
      <c r="L7" s="18"/>
      <c r="M7" s="18"/>
      <c r="N7" s="18"/>
      <c r="O7" s="18"/>
      <c r="P7" s="18"/>
      <c r="Q7" s="18"/>
      <c r="R7" s="18"/>
      <c r="S7" s="18"/>
      <c r="T7" s="18"/>
      <c r="U7" s="18"/>
      <c r="V7" s="18"/>
      <c r="W7" s="18"/>
      <c r="X7" s="18"/>
      <c r="Y7" s="18"/>
      <c r="Z7" s="18"/>
      <c r="AA7" s="18"/>
      <c r="AB7" s="18"/>
      <c r="AC7" s="18"/>
      <c r="AD7" s="18"/>
      <c r="AE7" s="18"/>
      <c r="AF7" s="18"/>
    </row>
    <row r="8" spans="1:32" ht="25.5" customHeight="1" x14ac:dyDescent="0.2">
      <c r="A8" s="119" t="s">
        <v>38</v>
      </c>
      <c r="B8" s="120"/>
      <c r="C8" s="18"/>
      <c r="D8" s="18"/>
      <c r="E8" s="18"/>
      <c r="F8" s="18"/>
      <c r="G8" s="18"/>
      <c r="H8" s="18"/>
      <c r="I8" s="18"/>
      <c r="J8" s="18"/>
      <c r="K8" s="18"/>
      <c r="L8" s="18"/>
      <c r="M8" s="18"/>
      <c r="N8" s="18"/>
      <c r="O8" s="18"/>
      <c r="P8" s="18"/>
      <c r="Q8" s="18"/>
      <c r="R8" s="18"/>
      <c r="S8" s="18"/>
      <c r="T8" s="18"/>
      <c r="U8" s="18"/>
      <c r="V8" s="18"/>
      <c r="W8" s="18"/>
      <c r="X8" s="18"/>
      <c r="Y8" s="18"/>
      <c r="Z8" s="18"/>
      <c r="AA8" s="18"/>
      <c r="AB8" s="18"/>
      <c r="AC8" s="18"/>
      <c r="AD8" s="18"/>
      <c r="AE8" s="18"/>
      <c r="AF8" s="18"/>
    </row>
    <row r="9" spans="1:32" ht="25.5" customHeight="1" x14ac:dyDescent="0.2">
      <c r="A9" s="119" t="s">
        <v>39</v>
      </c>
      <c r="B9" s="120"/>
      <c r="C9" s="18"/>
      <c r="D9" s="18"/>
      <c r="E9" s="18"/>
      <c r="F9" s="18"/>
      <c r="G9" s="18"/>
      <c r="H9" s="18"/>
      <c r="I9" s="18"/>
      <c r="J9" s="18"/>
      <c r="K9" s="18"/>
      <c r="L9" s="18"/>
      <c r="M9" s="18"/>
      <c r="N9" s="18"/>
      <c r="O9" s="18"/>
      <c r="P9" s="18"/>
      <c r="Q9" s="18"/>
      <c r="R9" s="18"/>
      <c r="S9" s="18"/>
      <c r="T9" s="18"/>
      <c r="U9" s="18"/>
      <c r="V9" s="18"/>
      <c r="W9" s="18"/>
      <c r="X9" s="18"/>
      <c r="Y9" s="18"/>
      <c r="Z9" s="18"/>
      <c r="AA9" s="18"/>
      <c r="AB9" s="18"/>
      <c r="AC9" s="18"/>
      <c r="AD9" s="18"/>
      <c r="AE9" s="18"/>
      <c r="AF9" s="18"/>
    </row>
    <row r="10" spans="1:32" ht="27.75" customHeight="1" x14ac:dyDescent="0.2">
      <c r="A10" s="112" t="s">
        <v>40</v>
      </c>
      <c r="B10" s="112"/>
      <c r="C10" s="18"/>
      <c r="D10" s="18"/>
      <c r="E10" s="18"/>
      <c r="F10" s="18"/>
      <c r="G10" s="18"/>
      <c r="H10" s="18"/>
      <c r="I10" s="18"/>
      <c r="J10" s="18"/>
      <c r="K10" s="18"/>
      <c r="L10" s="18"/>
      <c r="M10" s="18"/>
      <c r="N10" s="18"/>
      <c r="O10" s="18"/>
      <c r="P10" s="18"/>
      <c r="Q10" s="18"/>
      <c r="R10" s="18"/>
      <c r="S10" s="18"/>
      <c r="T10" s="18"/>
      <c r="U10" s="18"/>
      <c r="V10" s="18"/>
      <c r="W10" s="18"/>
      <c r="X10" s="18"/>
      <c r="Y10" s="18"/>
      <c r="Z10" s="18"/>
      <c r="AA10" s="18"/>
      <c r="AB10" s="18"/>
      <c r="AC10" s="18"/>
      <c r="AD10" s="18"/>
      <c r="AE10" s="18"/>
      <c r="AF10" s="18"/>
    </row>
    <row r="11" spans="1:32" s="17" customFormat="1" ht="19.5" customHeight="1" x14ac:dyDescent="0.25">
      <c r="A11" s="113" t="s">
        <v>34</v>
      </c>
      <c r="B11" s="114"/>
      <c r="C11" s="16"/>
      <c r="D11" s="16"/>
      <c r="E11" s="16"/>
      <c r="F11" s="16"/>
      <c r="G11" s="16"/>
      <c r="H11" s="16"/>
      <c r="I11" s="16"/>
      <c r="J11" s="16"/>
      <c r="K11" s="16"/>
      <c r="L11" s="16"/>
      <c r="M11" s="16"/>
      <c r="N11" s="16"/>
      <c r="O11" s="16"/>
      <c r="P11" s="16"/>
      <c r="Q11" s="16"/>
      <c r="R11" s="16"/>
      <c r="S11" s="16"/>
      <c r="T11" s="16"/>
      <c r="U11" s="16"/>
      <c r="V11" s="16"/>
      <c r="W11" s="16"/>
      <c r="X11" s="16"/>
      <c r="Y11" s="16"/>
      <c r="Z11" s="16"/>
      <c r="AA11" s="16"/>
      <c r="AB11" s="16"/>
      <c r="AC11" s="16"/>
      <c r="AD11" s="16"/>
      <c r="AE11" s="16"/>
      <c r="AF11" s="16"/>
    </row>
    <row r="12" spans="1:32" ht="25.5" customHeight="1" x14ac:dyDescent="0.2">
      <c r="A12" s="112" t="s">
        <v>41</v>
      </c>
      <c r="B12" s="112"/>
      <c r="C12" s="18"/>
      <c r="D12" s="18"/>
      <c r="E12" s="18"/>
      <c r="F12" s="18"/>
      <c r="G12" s="18"/>
      <c r="H12" s="18"/>
      <c r="I12" s="18"/>
      <c r="J12" s="18"/>
      <c r="K12" s="18"/>
      <c r="L12" s="18"/>
      <c r="M12" s="18"/>
      <c r="N12" s="18"/>
      <c r="O12" s="18"/>
      <c r="P12" s="18"/>
      <c r="Q12" s="18"/>
      <c r="R12" s="18"/>
      <c r="S12" s="18"/>
      <c r="T12" s="18"/>
      <c r="U12" s="18"/>
      <c r="V12" s="18"/>
      <c r="W12" s="18"/>
      <c r="X12" s="18"/>
      <c r="Y12" s="18"/>
      <c r="Z12" s="18"/>
      <c r="AA12" s="18"/>
      <c r="AB12" s="18"/>
      <c r="AC12" s="18"/>
      <c r="AD12" s="18"/>
      <c r="AE12" s="18"/>
      <c r="AF12" s="18"/>
    </row>
    <row r="13" spans="1:32" ht="19.5" customHeight="1" x14ac:dyDescent="0.2">
      <c r="A13" s="117" t="s">
        <v>42</v>
      </c>
      <c r="B13" s="118"/>
      <c r="C13" s="18"/>
      <c r="D13" s="18"/>
      <c r="E13" s="18"/>
      <c r="F13" s="18"/>
      <c r="G13" s="18"/>
      <c r="H13" s="18"/>
      <c r="I13" s="18"/>
      <c r="J13" s="18"/>
      <c r="K13" s="18"/>
      <c r="L13" s="18"/>
      <c r="M13" s="18"/>
      <c r="N13" s="18"/>
      <c r="O13" s="18"/>
      <c r="P13" s="18"/>
      <c r="Q13" s="18"/>
      <c r="R13" s="18"/>
      <c r="S13" s="18"/>
      <c r="T13" s="18"/>
      <c r="U13" s="18"/>
      <c r="V13" s="18"/>
      <c r="W13" s="18"/>
      <c r="X13" s="18"/>
      <c r="Y13" s="18"/>
      <c r="Z13" s="18"/>
      <c r="AA13" s="18"/>
      <c r="AB13" s="18"/>
      <c r="AC13" s="18"/>
      <c r="AD13" s="18"/>
      <c r="AE13" s="18"/>
      <c r="AF13" s="18"/>
    </row>
    <row r="14" spans="1:32" s="17" customFormat="1" ht="19.5" customHeight="1" x14ac:dyDescent="0.25">
      <c r="A14" s="113" t="s">
        <v>35</v>
      </c>
      <c r="B14" s="114"/>
      <c r="C14" s="16"/>
      <c r="D14" s="16"/>
      <c r="E14" s="16"/>
      <c r="F14" s="16"/>
      <c r="G14" s="16"/>
      <c r="H14" s="16"/>
      <c r="I14" s="16"/>
      <c r="J14" s="16"/>
      <c r="K14" s="16"/>
      <c r="L14" s="16"/>
      <c r="M14" s="16"/>
      <c r="N14" s="16"/>
      <c r="O14" s="16"/>
      <c r="P14" s="16"/>
      <c r="Q14" s="16"/>
      <c r="R14" s="16"/>
      <c r="S14" s="16"/>
      <c r="T14" s="16"/>
      <c r="U14" s="16"/>
      <c r="V14" s="16"/>
      <c r="W14" s="16"/>
      <c r="X14" s="16"/>
      <c r="Y14" s="16"/>
      <c r="Z14" s="16"/>
      <c r="AA14" s="16"/>
      <c r="AB14" s="16"/>
      <c r="AC14" s="16"/>
      <c r="AD14" s="16"/>
      <c r="AE14" s="16"/>
      <c r="AF14" s="16"/>
    </row>
    <row r="15" spans="1:32" ht="19.5" customHeight="1" x14ac:dyDescent="0.2">
      <c r="A15" s="112" t="s">
        <v>43</v>
      </c>
      <c r="B15" s="112"/>
      <c r="C15" s="18"/>
      <c r="D15" s="18"/>
      <c r="E15" s="18"/>
      <c r="F15" s="18"/>
      <c r="G15" s="18"/>
      <c r="H15" s="18"/>
      <c r="I15" s="18"/>
      <c r="J15" s="18"/>
      <c r="K15" s="18"/>
      <c r="L15" s="18"/>
      <c r="M15" s="18"/>
      <c r="N15" s="18"/>
      <c r="O15" s="18"/>
      <c r="P15" s="18"/>
      <c r="Q15" s="18"/>
      <c r="R15" s="18"/>
      <c r="S15" s="18"/>
      <c r="T15" s="18"/>
      <c r="U15" s="18"/>
      <c r="V15" s="18"/>
      <c r="W15" s="18"/>
      <c r="X15" s="18"/>
      <c r="Y15" s="18"/>
      <c r="Z15" s="18"/>
      <c r="AA15" s="18"/>
      <c r="AB15" s="18"/>
      <c r="AC15" s="18"/>
      <c r="AD15" s="18"/>
      <c r="AE15" s="18"/>
      <c r="AF15" s="18"/>
    </row>
    <row r="16" spans="1:32" ht="19.5" customHeight="1" x14ac:dyDescent="0.2">
      <c r="A16" s="112" t="s">
        <v>44</v>
      </c>
      <c r="B16" s="112"/>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row>
    <row r="17" spans="1:32" ht="19.5" customHeight="1" x14ac:dyDescent="0.25">
      <c r="A17" s="112" t="s">
        <v>45</v>
      </c>
      <c r="B17" s="112"/>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row>
    <row r="18" spans="1:32" ht="23.25" customHeight="1" x14ac:dyDescent="0.2">
      <c r="A18" s="112" t="s">
        <v>46</v>
      </c>
      <c r="B18" s="112"/>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row>
    <row r="19" spans="1:32" s="17" customFormat="1" ht="19.5" customHeight="1" x14ac:dyDescent="0.25">
      <c r="A19" s="113" t="s">
        <v>36</v>
      </c>
      <c r="B19" s="114"/>
      <c r="C19" s="16"/>
      <c r="D19" s="16"/>
      <c r="E19" s="16"/>
      <c r="F19" s="16"/>
      <c r="G19" s="16"/>
      <c r="H19" s="16"/>
      <c r="I19" s="16"/>
      <c r="J19" s="16"/>
      <c r="K19" s="16"/>
      <c r="L19" s="16"/>
      <c r="M19" s="16"/>
      <c r="N19" s="16"/>
      <c r="O19" s="16"/>
      <c r="P19" s="16"/>
      <c r="Q19" s="16"/>
      <c r="R19" s="16"/>
      <c r="S19" s="16"/>
      <c r="T19" s="16"/>
      <c r="U19" s="16"/>
      <c r="V19" s="16"/>
      <c r="W19" s="16"/>
      <c r="X19" s="16"/>
      <c r="Y19" s="16"/>
      <c r="Z19" s="16"/>
      <c r="AA19" s="16"/>
      <c r="AB19" s="16"/>
      <c r="AC19" s="16"/>
      <c r="AD19" s="16"/>
      <c r="AE19" s="16"/>
      <c r="AF19" s="16"/>
    </row>
    <row r="20" spans="1:32" ht="19.5" customHeight="1" x14ac:dyDescent="0.2">
      <c r="A20" s="112" t="s">
        <v>47</v>
      </c>
      <c r="B20" s="112"/>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row>
    <row r="21" spans="1:32" ht="27.75" customHeight="1" x14ac:dyDescent="0.2">
      <c r="A21" s="112" t="s">
        <v>48</v>
      </c>
      <c r="B21" s="112"/>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row>
    <row r="22" spans="1:32" ht="39" customHeight="1" x14ac:dyDescent="0.2">
      <c r="A22" s="112" t="s">
        <v>49</v>
      </c>
      <c r="B22" s="112"/>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row>
    <row r="23" spans="1:32" ht="19.5" hidden="1" customHeight="1" x14ac:dyDescent="0.25">
      <c r="A23" s="111"/>
      <c r="B23" s="111"/>
      <c r="C23" s="19"/>
      <c r="D23" s="19"/>
      <c r="E23" s="19"/>
      <c r="F23" s="19"/>
      <c r="G23" s="19"/>
      <c r="H23" s="19"/>
      <c r="I23" s="19"/>
      <c r="J23" s="19"/>
      <c r="K23" s="19"/>
      <c r="L23" s="19"/>
      <c r="M23" s="19"/>
      <c r="N23" s="19"/>
      <c r="O23" s="19"/>
      <c r="P23" s="19"/>
      <c r="Q23" s="19"/>
      <c r="R23" s="19"/>
      <c r="S23" s="19"/>
      <c r="T23" s="19"/>
      <c r="U23" s="19"/>
      <c r="V23" s="19"/>
      <c r="W23" s="19"/>
      <c r="X23" s="19"/>
      <c r="Y23" s="19"/>
      <c r="Z23" s="19"/>
      <c r="AA23" s="19"/>
      <c r="AB23" s="19"/>
      <c r="AC23" s="19"/>
      <c r="AD23" s="19"/>
      <c r="AE23" s="19"/>
      <c r="AF23" s="19"/>
    </row>
    <row r="24" spans="1:32" s="17" customFormat="1" x14ac:dyDescent="0.2"/>
    <row r="25" spans="1:32" s="17" customFormat="1" x14ac:dyDescent="0.2"/>
    <row r="26" spans="1:32" s="17" customFormat="1" x14ac:dyDescent="0.2"/>
    <row r="27" spans="1:32" s="17" customFormat="1" x14ac:dyDescent="0.2"/>
    <row r="28" spans="1:32" s="17" customFormat="1" x14ac:dyDescent="0.2"/>
    <row r="29" spans="1:32" s="17" customFormat="1" x14ac:dyDescent="0.2"/>
    <row r="30" spans="1:32" s="17" customFormat="1" x14ac:dyDescent="0.2"/>
  </sheetData>
  <sheetProtection password="C82B" sheet="1" objects="1" scenarios="1"/>
  <mergeCells count="22">
    <mergeCell ref="A14:B14"/>
    <mergeCell ref="B1:B2"/>
    <mergeCell ref="A13:B13"/>
    <mergeCell ref="A5:B5"/>
    <mergeCell ref="A6:B6"/>
    <mergeCell ref="A7:B7"/>
    <mergeCell ref="A8:B8"/>
    <mergeCell ref="A9:B9"/>
    <mergeCell ref="A10:B10"/>
    <mergeCell ref="A12:B12"/>
    <mergeCell ref="A3:AF3"/>
    <mergeCell ref="A11:B11"/>
    <mergeCell ref="A4:B4"/>
    <mergeCell ref="A23:B23"/>
    <mergeCell ref="A15:B15"/>
    <mergeCell ref="A16:B16"/>
    <mergeCell ref="A17:B17"/>
    <mergeCell ref="A18:B18"/>
    <mergeCell ref="A19:B19"/>
    <mergeCell ref="A20:B20"/>
    <mergeCell ref="A21:B21"/>
    <mergeCell ref="A22:B22"/>
  </mergeCells>
  <conditionalFormatting sqref="C5:AF10">
    <cfRule type="cellIs" dxfId="59" priority="25" operator="equal">
      <formula>4</formula>
    </cfRule>
    <cfRule type="cellIs" dxfId="58" priority="26" operator="equal">
      <formula>3</formula>
    </cfRule>
    <cfRule type="cellIs" dxfId="57" priority="27" operator="equal">
      <formula>2</formula>
    </cfRule>
    <cfRule type="cellIs" dxfId="56" priority="28" operator="equal">
      <formula>1</formula>
    </cfRule>
  </conditionalFormatting>
  <conditionalFormatting sqref="C5:AF10 C12:AF13 C15:AF18 C20:AF22">
    <cfRule type="cellIs" dxfId="55" priority="21" operator="equal">
      <formula>4</formula>
    </cfRule>
    <cfRule type="cellIs" dxfId="54" priority="22" operator="equal">
      <formula>3</formula>
    </cfRule>
    <cfRule type="cellIs" dxfId="53" priority="23" operator="equal">
      <formula>2</formula>
    </cfRule>
    <cfRule type="cellIs" dxfId="52" priority="24" operator="equal">
      <formula>1</formula>
    </cfRule>
  </conditionalFormatting>
  <conditionalFormatting sqref="C17:Z17">
    <cfRule type="cellIs" dxfId="51" priority="17" operator="equal">
      <formula>4</formula>
    </cfRule>
    <cfRule type="cellIs" dxfId="50" priority="18" operator="equal">
      <formula>3</formula>
    </cfRule>
    <cfRule type="cellIs" dxfId="49" priority="19" operator="equal">
      <formula>2</formula>
    </cfRule>
    <cfRule type="cellIs" dxfId="48" priority="20" operator="equal">
      <formula>1</formula>
    </cfRule>
  </conditionalFormatting>
  <conditionalFormatting sqref="C18:Z18">
    <cfRule type="cellIs" dxfId="47" priority="13" operator="equal">
      <formula>4</formula>
    </cfRule>
    <cfRule type="cellIs" dxfId="46" priority="14" operator="equal">
      <formula>3</formula>
    </cfRule>
    <cfRule type="cellIs" dxfId="45" priority="15" operator="equal">
      <formula>2</formula>
    </cfRule>
    <cfRule type="cellIs" dxfId="44" priority="16" operator="equal">
      <formula>1</formula>
    </cfRule>
  </conditionalFormatting>
  <conditionalFormatting sqref="C20:Z20">
    <cfRule type="cellIs" dxfId="43" priority="9" operator="equal">
      <formula>4</formula>
    </cfRule>
    <cfRule type="cellIs" dxfId="42" priority="10" operator="equal">
      <formula>3</formula>
    </cfRule>
    <cfRule type="cellIs" dxfId="41" priority="11" operator="equal">
      <formula>2</formula>
    </cfRule>
    <cfRule type="cellIs" dxfId="40" priority="12" operator="equal">
      <formula>1</formula>
    </cfRule>
  </conditionalFormatting>
  <conditionalFormatting sqref="C21:Z21">
    <cfRule type="cellIs" dxfId="39" priority="5" operator="equal">
      <formula>4</formula>
    </cfRule>
    <cfRule type="cellIs" dxfId="38" priority="6" operator="equal">
      <formula>3</formula>
    </cfRule>
    <cfRule type="cellIs" dxfId="37" priority="7" operator="equal">
      <formula>2</formula>
    </cfRule>
    <cfRule type="cellIs" dxfId="36" priority="8" operator="equal">
      <formula>1</formula>
    </cfRule>
  </conditionalFormatting>
  <conditionalFormatting sqref="C22:Z22">
    <cfRule type="cellIs" dxfId="35" priority="1" operator="equal">
      <formula>4</formula>
    </cfRule>
    <cfRule type="cellIs" dxfId="34" priority="2" operator="equal">
      <formula>3</formula>
    </cfRule>
    <cfRule type="cellIs" dxfId="33" priority="3" operator="equal">
      <formula>2</formula>
    </cfRule>
    <cfRule type="cellIs" dxfId="32" priority="4" operator="equal">
      <formula>1</formula>
    </cfRule>
  </conditionalFormatting>
  <dataValidations count="1">
    <dataValidation type="whole" allowBlank="1" showErrorMessage="1" errorTitle="Zut, il y a une erreur" error="Les items s'évaluent par le codage 1 ; 2 ; 3 ou 4" sqref="C5:AF23">
      <formula1>1</formula1>
      <formula2>4</formula2>
    </dataValidation>
  </dataValidations>
  <pageMargins left="0.25" right="0.25" top="0.75" bottom="0.75" header="0.3" footer="0.3"/>
  <pageSetup paperSize="8" scale="61"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538DD5"/>
    <pageSetUpPr fitToPage="1"/>
  </sheetPr>
  <dimension ref="A1:BS32"/>
  <sheetViews>
    <sheetView zoomScaleNormal="100" workbookViewId="0">
      <pane xSplit="2" ySplit="3" topLeftCell="C4" activePane="bottomRight" state="frozen"/>
      <selection pane="topRight" activeCell="C1" sqref="C1"/>
      <selection pane="bottomLeft" activeCell="A4" sqref="A4"/>
      <selection pane="bottomRight" activeCell="A2" sqref="A2"/>
    </sheetView>
  </sheetViews>
  <sheetFormatPr baseColWidth="10" defaultColWidth="11.42578125" defaultRowHeight="14.25" x14ac:dyDescent="0.2"/>
  <cols>
    <col min="1" max="1" width="11.42578125" style="17"/>
    <col min="2" max="2" width="56.85546875" style="65" customWidth="1"/>
    <col min="3" max="32" width="8.85546875" style="17" customWidth="1"/>
    <col min="33" max="72" width="0" style="17" hidden="1" customWidth="1"/>
    <col min="73" max="16384" width="11.42578125" style="17"/>
  </cols>
  <sheetData>
    <row r="1" spans="1:71" ht="25.5" customHeight="1" x14ac:dyDescent="0.25">
      <c r="A1" s="55" t="s">
        <v>31</v>
      </c>
      <c r="B1" s="125" t="s">
        <v>30</v>
      </c>
      <c r="C1" s="56">
        <v>1</v>
      </c>
      <c r="D1" s="56">
        <v>2</v>
      </c>
      <c r="E1" s="56">
        <v>3</v>
      </c>
      <c r="F1" s="56">
        <v>4</v>
      </c>
      <c r="G1" s="56">
        <v>5</v>
      </c>
      <c r="H1" s="56">
        <v>6</v>
      </c>
      <c r="I1" s="56">
        <v>7</v>
      </c>
      <c r="J1" s="56">
        <v>8</v>
      </c>
      <c r="K1" s="56">
        <v>9</v>
      </c>
      <c r="L1" s="56">
        <v>10</v>
      </c>
      <c r="M1" s="56">
        <v>11</v>
      </c>
      <c r="N1" s="56">
        <v>12</v>
      </c>
      <c r="O1" s="56">
        <v>13</v>
      </c>
      <c r="P1" s="56">
        <v>14</v>
      </c>
      <c r="Q1" s="56">
        <v>15</v>
      </c>
      <c r="R1" s="56">
        <v>16</v>
      </c>
      <c r="S1" s="56">
        <v>17</v>
      </c>
      <c r="T1" s="56">
        <v>18</v>
      </c>
      <c r="U1" s="56">
        <v>19</v>
      </c>
      <c r="V1" s="56">
        <v>20</v>
      </c>
      <c r="W1" s="56">
        <v>21</v>
      </c>
      <c r="X1" s="56">
        <v>22</v>
      </c>
      <c r="Y1" s="56">
        <v>23</v>
      </c>
      <c r="Z1" s="56">
        <v>24</v>
      </c>
      <c r="AA1" s="56">
        <v>25</v>
      </c>
      <c r="AB1" s="56">
        <v>26</v>
      </c>
      <c r="AC1" s="56">
        <v>27</v>
      </c>
      <c r="AD1" s="56">
        <v>28</v>
      </c>
      <c r="AE1" s="56">
        <v>29</v>
      </c>
      <c r="AF1" s="56">
        <v>30</v>
      </c>
      <c r="AJ1" s="17">
        <f>MATCH(AJ2,composante,0)</f>
        <v>1</v>
      </c>
      <c r="AR1" s="123" t="s">
        <v>50</v>
      </c>
      <c r="AS1" s="123"/>
      <c r="AT1" s="123"/>
      <c r="AU1" s="123"/>
      <c r="AV1" s="123" t="s">
        <v>51</v>
      </c>
      <c r="AW1" s="123"/>
      <c r="AX1" s="123"/>
      <c r="AY1" s="123"/>
      <c r="AZ1" s="123" t="s">
        <v>58</v>
      </c>
      <c r="BA1" s="123"/>
      <c r="BB1" s="123"/>
      <c r="BC1" s="123"/>
      <c r="BD1" s="123" t="s">
        <v>53</v>
      </c>
      <c r="BE1" s="123"/>
      <c r="BF1" s="123"/>
      <c r="BG1" s="123"/>
      <c r="BH1" s="123" t="s">
        <v>54</v>
      </c>
      <c r="BI1" s="123"/>
      <c r="BJ1" s="123"/>
      <c r="BK1" s="123"/>
      <c r="BL1" s="123" t="s">
        <v>55</v>
      </c>
      <c r="BM1" s="123"/>
      <c r="BN1" s="123"/>
      <c r="BO1" s="123"/>
      <c r="BP1" s="123" t="s">
        <v>56</v>
      </c>
      <c r="BQ1" s="123"/>
      <c r="BR1" s="123"/>
      <c r="BS1" s="123"/>
    </row>
    <row r="2" spans="1:71" ht="120.75" customHeight="1" x14ac:dyDescent="0.2">
      <c r="A2" s="57" t="s">
        <v>32</v>
      </c>
      <c r="B2" s="126"/>
      <c r="C2" s="58" t="str">
        <f>'Résultats test rentrée français'!C2</f>
        <v>Elève 1</v>
      </c>
      <c r="D2" s="58" t="str">
        <f>'Résultats test rentrée français'!D2</f>
        <v>Elève 2</v>
      </c>
      <c r="E2" s="58" t="str">
        <f>'Résultats test rentrée français'!E2</f>
        <v>Elève 3</v>
      </c>
      <c r="F2" s="58" t="str">
        <f>'Résultats test rentrée français'!F2</f>
        <v>Elève 4</v>
      </c>
      <c r="G2" s="58" t="str">
        <f>'Résultats test rentrée français'!G2</f>
        <v>Elève 5</v>
      </c>
      <c r="H2" s="58" t="str">
        <f>'Résultats test rentrée français'!H2</f>
        <v>Elève 6</v>
      </c>
      <c r="I2" s="58" t="str">
        <f>'Résultats test rentrée français'!I2</f>
        <v>Elève 7</v>
      </c>
      <c r="J2" s="58" t="str">
        <f>'Résultats test rentrée français'!J2</f>
        <v>Elève 8</v>
      </c>
      <c r="K2" s="58" t="str">
        <f>'Résultats test rentrée français'!K2</f>
        <v>Elève 9</v>
      </c>
      <c r="L2" s="58" t="str">
        <f>'Résultats test rentrée français'!L2</f>
        <v>Elève 10</v>
      </c>
      <c r="M2" s="58" t="str">
        <f>'Résultats test rentrée français'!M2</f>
        <v>Elève 11</v>
      </c>
      <c r="N2" s="58" t="str">
        <f>'Résultats test rentrée français'!N2</f>
        <v>Elève 12</v>
      </c>
      <c r="O2" s="58" t="str">
        <f>'Résultats test rentrée français'!O2</f>
        <v>Elève 13</v>
      </c>
      <c r="P2" s="58" t="str">
        <f>'Résultats test rentrée français'!P2</f>
        <v>Elève 14</v>
      </c>
      <c r="Q2" s="58" t="str">
        <f>'Résultats test rentrée français'!Q2</f>
        <v>Elève 15</v>
      </c>
      <c r="R2" s="58" t="str">
        <f>'Résultats test rentrée français'!R2</f>
        <v>Elève 16</v>
      </c>
      <c r="S2" s="58" t="str">
        <f>'Résultats test rentrée français'!S2</f>
        <v>Elève 17</v>
      </c>
      <c r="T2" s="58" t="str">
        <f>'Résultats test rentrée français'!T2</f>
        <v>Elève 18</v>
      </c>
      <c r="U2" s="58" t="str">
        <f>'Résultats test rentrée français'!U2</f>
        <v>Elève 19</v>
      </c>
      <c r="V2" s="58" t="str">
        <f>'Résultats test rentrée français'!V2</f>
        <v>Elève 20</v>
      </c>
      <c r="W2" s="58" t="str">
        <f>'Résultats test rentrée français'!W2</f>
        <v>Elève 21</v>
      </c>
      <c r="X2" s="58" t="str">
        <f>'Résultats test rentrée français'!X2</f>
        <v>Elève 22</v>
      </c>
      <c r="Y2" s="58" t="str">
        <f>'Résultats test rentrée français'!Y2</f>
        <v>Elève 23</v>
      </c>
      <c r="Z2" s="58" t="str">
        <f>'Résultats test rentrée français'!Z2</f>
        <v>Elève 24</v>
      </c>
      <c r="AA2" s="58" t="str">
        <f>'Résultats test rentrée français'!AA2</f>
        <v>Elève 25</v>
      </c>
      <c r="AB2" s="58" t="str">
        <f>'Résultats test rentrée français'!AB2</f>
        <v>Elève 26</v>
      </c>
      <c r="AC2" s="58" t="str">
        <f>'Résultats test rentrée français'!AC2</f>
        <v>Elève 27</v>
      </c>
      <c r="AD2" s="58" t="str">
        <f>'Résultats test rentrée français'!AD2</f>
        <v>Elève 28</v>
      </c>
      <c r="AE2" s="58" t="str">
        <f>'Résultats test rentrée français'!AE2</f>
        <v>Elève 29</v>
      </c>
      <c r="AF2" s="58" t="str">
        <f>'Résultats test rentrée français'!AF2</f>
        <v>Elève 30</v>
      </c>
      <c r="AJ2" s="17" t="s">
        <v>50</v>
      </c>
      <c r="AK2" s="17" t="s">
        <v>51</v>
      </c>
      <c r="AL2" s="17" t="s">
        <v>58</v>
      </c>
      <c r="AM2" s="17" t="s">
        <v>53</v>
      </c>
      <c r="AN2" s="17" t="s">
        <v>54</v>
      </c>
      <c r="AO2" s="17" t="s">
        <v>55</v>
      </c>
      <c r="AP2" s="17" t="s">
        <v>56</v>
      </c>
      <c r="AR2" s="59">
        <v>1</v>
      </c>
      <c r="AS2" s="59">
        <v>2</v>
      </c>
      <c r="AT2" s="59">
        <v>3</v>
      </c>
      <c r="AU2" s="59">
        <v>4</v>
      </c>
      <c r="AV2" s="59">
        <v>1</v>
      </c>
      <c r="AW2" s="59">
        <v>2</v>
      </c>
      <c r="AX2" s="59">
        <v>3</v>
      </c>
      <c r="AY2" s="59">
        <v>4</v>
      </c>
      <c r="AZ2" s="59">
        <v>1</v>
      </c>
      <c r="BA2" s="59">
        <v>2</v>
      </c>
      <c r="BB2" s="59">
        <v>3</v>
      </c>
      <c r="BC2" s="59">
        <v>4</v>
      </c>
      <c r="BD2" s="59">
        <v>1</v>
      </c>
      <c r="BE2" s="59">
        <v>2</v>
      </c>
      <c r="BF2" s="59">
        <v>3</v>
      </c>
      <c r="BG2" s="59">
        <v>4</v>
      </c>
      <c r="BH2" s="59">
        <v>1</v>
      </c>
      <c r="BI2" s="59">
        <v>2</v>
      </c>
      <c r="BJ2" s="59">
        <v>3</v>
      </c>
      <c r="BK2" s="59">
        <v>4</v>
      </c>
      <c r="BL2" s="59">
        <v>1</v>
      </c>
      <c r="BM2" s="59">
        <v>2</v>
      </c>
      <c r="BN2" s="59">
        <v>3</v>
      </c>
      <c r="BO2" s="59">
        <v>4</v>
      </c>
      <c r="BP2" s="59">
        <v>1</v>
      </c>
      <c r="BQ2" s="59">
        <v>2</v>
      </c>
      <c r="BR2" s="59">
        <v>3</v>
      </c>
      <c r="BS2" s="59">
        <v>4</v>
      </c>
    </row>
    <row r="3" spans="1:71" ht="45.75" customHeight="1" x14ac:dyDescent="0.2">
      <c r="A3" s="113" t="s">
        <v>29</v>
      </c>
      <c r="B3" s="114"/>
      <c r="C3" s="16"/>
      <c r="D3" s="16"/>
      <c r="E3" s="16"/>
      <c r="F3" s="16"/>
      <c r="G3" s="16"/>
      <c r="H3" s="16"/>
      <c r="I3" s="16"/>
      <c r="J3" s="16"/>
      <c r="K3" s="16"/>
      <c r="L3" s="16"/>
      <c r="M3" s="16"/>
      <c r="N3" s="16"/>
      <c r="O3" s="16"/>
      <c r="P3" s="16"/>
      <c r="Q3" s="16"/>
      <c r="R3" s="16"/>
      <c r="S3" s="16"/>
      <c r="T3" s="16"/>
      <c r="U3" s="16"/>
      <c r="V3" s="16"/>
      <c r="W3" s="16"/>
      <c r="X3" s="16"/>
      <c r="Y3" s="16"/>
      <c r="Z3" s="16"/>
      <c r="AA3" s="16"/>
      <c r="AB3" s="16"/>
      <c r="AC3" s="16"/>
      <c r="AD3" s="16"/>
      <c r="AE3" s="16"/>
      <c r="AF3" s="16"/>
      <c r="AI3" s="17" t="str">
        <f>'Mes élèves'!A2</f>
        <v>Elève 1</v>
      </c>
      <c r="AJ3" s="17" t="str">
        <f t="shared" ref="AJ3:AP12" si="0">INDEX(composantesresultats,MATCH(AJ$2,composante,0),MATCH($AI3,ELEVESCOMPOSANTE,0))</f>
        <v>⌛</v>
      </c>
      <c r="AK3" s="17" t="str">
        <f t="shared" si="0"/>
        <v>⌛</v>
      </c>
      <c r="AL3" s="17" t="str">
        <f t="shared" si="0"/>
        <v>⌛</v>
      </c>
      <c r="AM3" s="17" t="str">
        <f>INDEX(composantesresultats,MATCH(AM$2,composante,0),MATCH($AI3,ELEVESCOMPOSANTE,0))</f>
        <v>⌛</v>
      </c>
      <c r="AN3" s="17" t="str">
        <f>INDEX(composantesresultats,MATCH(AN$2,composante,0),MATCH($AI3,ELEVESCOMPOSANTE,0))</f>
        <v>⌛</v>
      </c>
      <c r="AO3" s="17" t="str">
        <f t="shared" si="0"/>
        <v>⌛</v>
      </c>
      <c r="AP3" s="17" t="str">
        <f t="shared" si="0"/>
        <v>⌛</v>
      </c>
      <c r="AR3" s="17">
        <f>IF($AJ3=AR$2,1,0.1)</f>
        <v>0.1</v>
      </c>
      <c r="AS3" s="17">
        <f t="shared" ref="AS3:AU3" si="1">IF($AJ3=AS$2,1,0.1)</f>
        <v>0.1</v>
      </c>
      <c r="AT3" s="17">
        <f t="shared" si="1"/>
        <v>0.1</v>
      </c>
      <c r="AU3" s="17">
        <f t="shared" si="1"/>
        <v>0.1</v>
      </c>
      <c r="AV3" s="17">
        <f>IF($AK3=AV$2,1,0.1)</f>
        <v>0.1</v>
      </c>
      <c r="AW3" s="17">
        <f t="shared" ref="AW3:AY3" si="2">IF($AK3=AW$2,1,0.1)</f>
        <v>0.1</v>
      </c>
      <c r="AX3" s="17">
        <f t="shared" si="2"/>
        <v>0.1</v>
      </c>
      <c r="AY3" s="17">
        <f t="shared" si="2"/>
        <v>0.1</v>
      </c>
      <c r="AZ3" s="17">
        <f>IF($AL3=AZ$2,1,0.1)</f>
        <v>0.1</v>
      </c>
      <c r="BA3" s="17">
        <f t="shared" ref="BA3:BC3" si="3">IF($AL3=BA$2,1,0.1)</f>
        <v>0.1</v>
      </c>
      <c r="BB3" s="17">
        <f t="shared" si="3"/>
        <v>0.1</v>
      </c>
      <c r="BC3" s="17">
        <f t="shared" si="3"/>
        <v>0.1</v>
      </c>
      <c r="BD3" s="17">
        <f>IF($AM3=BD$2,1,0.1)</f>
        <v>0.1</v>
      </c>
      <c r="BE3" s="17">
        <f>IF($AM3=BE$2,1,0.1)</f>
        <v>0.1</v>
      </c>
      <c r="BF3" s="17">
        <f t="shared" ref="BF3:BG3" si="4">IF($AM3=BF$2,1,0.1)</f>
        <v>0.1</v>
      </c>
      <c r="BG3" s="17">
        <f t="shared" si="4"/>
        <v>0.1</v>
      </c>
      <c r="BH3" s="17">
        <f>IF($AN3=BH$2,1,0.1)</f>
        <v>0.1</v>
      </c>
      <c r="BI3" s="17">
        <f t="shared" ref="BI3:BK3" si="5">IF($AN3=BI$2,1,0.1)</f>
        <v>0.1</v>
      </c>
      <c r="BJ3" s="17">
        <f t="shared" si="5"/>
        <v>0.1</v>
      </c>
      <c r="BK3" s="17">
        <f t="shared" si="5"/>
        <v>0.1</v>
      </c>
      <c r="BL3" s="17">
        <f>IF($AO3=BL$2,1,0.1)</f>
        <v>0.1</v>
      </c>
      <c r="BM3" s="17">
        <f t="shared" ref="BM3:BO3" si="6">IF($AO3=BM$2,1,0.1)</f>
        <v>0.1</v>
      </c>
      <c r="BN3" s="17">
        <f t="shared" si="6"/>
        <v>0.1</v>
      </c>
      <c r="BO3" s="17">
        <f t="shared" si="6"/>
        <v>0.1</v>
      </c>
      <c r="BP3" s="17">
        <f>IF($AP3=BP$2,1,0.1)</f>
        <v>0.1</v>
      </c>
      <c r="BQ3" s="17">
        <f t="shared" ref="BQ3:BS3" si="7">IF($AP3=BQ$2,1,0.1)</f>
        <v>0.1</v>
      </c>
      <c r="BR3" s="17">
        <f t="shared" si="7"/>
        <v>0.1</v>
      </c>
      <c r="BS3" s="17">
        <f t="shared" si="7"/>
        <v>0.1</v>
      </c>
    </row>
    <row r="4" spans="1:71" ht="19.5" customHeight="1" x14ac:dyDescent="0.2">
      <c r="A4" s="113" t="s">
        <v>33</v>
      </c>
      <c r="B4" s="114"/>
      <c r="C4" s="16"/>
      <c r="D4" s="16"/>
      <c r="E4" s="16"/>
      <c r="F4" s="16"/>
      <c r="G4" s="16"/>
      <c r="H4" s="16"/>
      <c r="I4" s="16"/>
      <c r="J4" s="16"/>
      <c r="K4" s="16"/>
      <c r="L4" s="16"/>
      <c r="M4" s="16"/>
      <c r="N4" s="16"/>
      <c r="O4" s="16"/>
      <c r="P4" s="16"/>
      <c r="Q4" s="16"/>
      <c r="R4" s="16"/>
      <c r="S4" s="16"/>
      <c r="T4" s="16"/>
      <c r="U4" s="16"/>
      <c r="V4" s="16"/>
      <c r="W4" s="16"/>
      <c r="X4" s="16"/>
      <c r="Y4" s="16"/>
      <c r="Z4" s="16"/>
      <c r="AA4" s="16"/>
      <c r="AB4" s="16"/>
      <c r="AC4" s="16"/>
      <c r="AD4" s="16"/>
      <c r="AE4" s="16"/>
      <c r="AF4" s="16"/>
      <c r="AH4" s="17" t="str">
        <f>A5</f>
        <v>fluence (a)</v>
      </c>
      <c r="AI4" s="17" t="str">
        <f>'Mes élèves'!A3</f>
        <v>Elève 2</v>
      </c>
      <c r="AJ4" s="17" t="str">
        <f t="shared" si="0"/>
        <v>⌛</v>
      </c>
      <c r="AK4" s="17" t="str">
        <f t="shared" si="0"/>
        <v>⌛</v>
      </c>
      <c r="AL4" s="17" t="str">
        <f t="shared" si="0"/>
        <v>⌛</v>
      </c>
      <c r="AM4" s="17" t="str">
        <f t="shared" si="0"/>
        <v>⌛</v>
      </c>
      <c r="AN4" s="17" t="str">
        <f t="shared" si="0"/>
        <v>⌛</v>
      </c>
      <c r="AO4" s="17" t="str">
        <f t="shared" si="0"/>
        <v>⌛</v>
      </c>
      <c r="AP4" s="17" t="str">
        <f t="shared" si="0"/>
        <v>⌛</v>
      </c>
      <c r="AR4" s="17">
        <f t="shared" ref="AR4:AR32" si="8">IF(COUNTA($AJ$3:$AJ$32)=0,"",IF(AND($AJ4="",$AJ3=AR$2),AR3+0.1,IF(AND($AJ4="",$AJ3&lt;&gt;AR$2),AR3,IF(AND($AJ4&lt;&gt;AR$2,$AJ3=AR$2),AR3+0.1,IF(AND($AJ4=AR$2,$AJ3&lt;&gt;AR$2),AR3+0.9,IF(AND($AJ3=$AJ4,$AJ4=AR$2),AR3+1,IF(AND($AJ4=AR$2,$AJ3=""),AR3+0.9,AR3)))))))</f>
        <v>0.1</v>
      </c>
      <c r="AS4" s="17">
        <f t="shared" ref="AS4:AS32" si="9">IF(COUNTA($AJ$3:$AJ$32)=0,"",IF(AND($AJ4="",$AJ3=AS$2),AS3+0.1,IF(AND($AJ4="",$AJ3&lt;&gt;AS$2),AS3,IF(AND($AJ4&lt;&gt;AS$2,$AJ3=AS$2),AS3+0.1,IF(AND($AJ4=AS$2,$AJ3&lt;&gt;AS$2),AS3+0.9,IF(AND($AJ3=$AJ4,$AJ4=AS$2),AS3+1,IF(AND($AJ4=AS$2,$AJ3=""),AS3+0.9,AS3)))))))</f>
        <v>0.1</v>
      </c>
      <c r="AT4" s="17">
        <f t="shared" ref="AT4:AT32" si="10">IF(COUNTA($AJ$3:$AJ$32)=0,"",IF(AND($AJ4="",$AJ3=AT$2),AT3+0.1,IF(AND($AJ4="",$AJ3&lt;&gt;AT$2),AT3,IF(AND($AJ4&lt;&gt;AT$2,$AJ3=AT$2),AT3+0.1,IF(AND($AJ4=AT$2,$AJ3&lt;&gt;AT$2),AT3+0.9,IF(AND($AJ3=$AJ4,$AJ4=AT$2),AT3+1,IF(AND($AJ4=AT$2,$AJ3=""),AT3+0.9,AT3)))))))</f>
        <v>0.1</v>
      </c>
      <c r="AU4" s="17">
        <f t="shared" ref="AU4:AU32" si="11">IF(COUNTA($AJ$3:$AJ$32)=0,"",IF(AND($AJ4="",$AJ3=AU$2),AU3+0.1,IF(AND($AJ4="",$AJ3&lt;&gt;AU$2),AU3,IF(AND($AJ4&lt;&gt;AU$2,$AJ3=AU$2),AU3+0.1,IF(AND($AJ4=AU$2,$AJ3&lt;&gt;AU$2),AU3+0.9,IF(AND($AJ3=$AJ4,$AJ4=AU$2),AU3+1,IF(AND($AJ4=AU$2,$AJ3=""),AU3+0.9,AU3)))))))</f>
        <v>0.1</v>
      </c>
      <c r="AV4" s="17">
        <f t="shared" ref="AV4:AV32" si="12">IF(COUNTA($AK$3:$AK$32)=0,"",IF(AND($AK4="",$AK3=AV$2),AV3+0.1,IF(AND($AK4="",$AK3&lt;&gt;AV$2),AV3,IF(AND($AK4&lt;&gt;AV$2,$AK3=AV$2),AV3+0.1,IF(AND($AK4=AV$2,$AK3&lt;&gt;AV$2),AV3+0.9,IF(AND($AK3=$AK4,$AK4=AV$2),AV3+1,IF(AND($AK4=AV$2,$AK3=""),AV3+0.9,AV3)))))))</f>
        <v>0.1</v>
      </c>
      <c r="AW4" s="17">
        <f t="shared" ref="AW4:AW32" si="13">IF(COUNTA($AK$3:$AK$32)=0,"",IF(AND($AK4="",$AK3=AW$2),AW3+0.1,IF(AND($AK4="",$AK3&lt;&gt;AW$2),AW3,IF(AND($AK4&lt;&gt;AW$2,$AK3=AW$2),AW3+0.1,IF(AND($AK4=AW$2,$AK3&lt;&gt;AW$2),AW3+0.9,IF(AND($AK3=$AK4,$AK4=AW$2),AW3+1,IF(AND($AK4=AW$2,$AK3=""),AW3+0.9,AW3)))))))</f>
        <v>0.1</v>
      </c>
      <c r="AX4" s="17">
        <f t="shared" ref="AX4:AX32" si="14">IF(COUNTA($AK$3:$AK$32)=0,"",IF(AND($AK4="",$AK3=AX$2),AX3+0.1,IF(AND($AK4="",$AK3&lt;&gt;AX$2),AX3,IF(AND($AK4&lt;&gt;AX$2,$AK3=AX$2),AX3+0.1,IF(AND($AK4=AX$2,$AK3&lt;&gt;AX$2),AX3+0.9,IF(AND($AK3=$AK4,$AK4=AX$2),AX3+1,IF(AND($AK4=AX$2,$AK3=""),AX3+0.9,AX3)))))))</f>
        <v>0.1</v>
      </c>
      <c r="AY4" s="17">
        <f t="shared" ref="AY4:AY32" si="15">IF(COUNTA($AK$3:$AK$32)=0,"",IF(AND($AK4="",$AK3=AY$2),AY3+0.1,IF(AND($AK4="",$AK3&lt;&gt;AY$2),AY3,IF(AND($AK4&lt;&gt;AY$2,$AK3=AY$2),AY3+0.1,IF(AND($AK4=AY$2,$AK3&lt;&gt;AY$2),AY3+0.9,IF(AND($AK3=$AK4,$AK4=AY$2),AY3+1,IF(AND($AK4=AY$2,$AK3=""),AY3+0.9,AY3)))))))</f>
        <v>0.1</v>
      </c>
      <c r="AZ4" s="17">
        <f t="shared" ref="AZ4:AZ32" si="16">IF(COUNTA($AL$3:$AL$32)=0,"",IF(AND($AL4="",$AL3=AZ$2),AZ3+0.1,IF(AND($AL4="",$AL3&lt;&gt;AZ$2),AZ3,IF(AND($AL4&lt;&gt;AZ$2,$AL3=AZ$2),AZ3+0.1,IF(AND($AL4=AZ$2,$AL3&lt;&gt;AZ$2),AZ3+0.9,IF(AND($AL3=$AL4,$AL4=AZ$2),AZ3+1,IF(AND($AL4=AZ$2,$AL3=""),AZ3+0.9,AZ3)))))))</f>
        <v>0.1</v>
      </c>
      <c r="BA4" s="17">
        <f t="shared" ref="BA4:BA32" si="17">IF(COUNTA($AL$3:$AL$32)=0,"",IF(AND($AL4="",$AL3=BA$2),BA3+0.1,IF(AND($AL4="",$AL3&lt;&gt;BA$2),BA3,IF(AND($AL4&lt;&gt;BA$2,$AL3=BA$2),BA3+0.1,IF(AND($AL4=BA$2,$AL3&lt;&gt;BA$2),BA3+0.9,IF(AND($AL3=$AL4,$AL4=BA$2),BA3+1,IF(AND($AL4=BA$2,$AL3=""),BA3+0.9,BA3)))))))</f>
        <v>0.1</v>
      </c>
      <c r="BB4" s="17">
        <f t="shared" ref="BB4:BB32" si="18">IF(COUNTA($AL$3:$AL$32)=0,"",IF(AND($AL4="",$AL3=BB$2),BB3+0.1,IF(AND($AL4="",$AL3&lt;&gt;BB$2),BB3,IF(AND($AL4&lt;&gt;BB$2,$AL3=BB$2),BB3+0.1,IF(AND($AL4=BB$2,$AL3&lt;&gt;BB$2),BB3+0.9,IF(AND($AL3=$AL4,$AL4=BB$2),BB3+1,IF(AND($AL4=BB$2,$AL3=""),BB3+0.9,BB3)))))))</f>
        <v>0.1</v>
      </c>
      <c r="BC4" s="17">
        <f t="shared" ref="BC4:BC32" si="19">IF(COUNTA($AL$3:$AL$32)=0,"",IF(AND($AL4="",$AL3=BC$2),BC3+0.1,IF(AND($AL4="",$AL3&lt;&gt;BC$2),BC3,IF(AND($AL4&lt;&gt;BC$2,$AL3=BC$2),BC3+0.1,IF(AND($AL4=BC$2,$AL3&lt;&gt;BC$2),BC3+0.9,IF(AND($AL3=$AL4,$AL4=BC$2),BC3+1,IF(AND($AL4=BC$2,$AL3=""),BC3+0.9,BC3)))))))</f>
        <v>0.1</v>
      </c>
      <c r="BD4" s="17">
        <f t="shared" ref="BD4:BD32" si="20">IF(COUNTA($AM$3:$AM$32)=0,"",IF(AND($AM4="",$AM3=BD$2),BD3+0.1,IF(AND($AM4="",$AM3&lt;&gt;BD$2),BD3,IF(AND($AM4&lt;&gt;BD$2,$AM3=BD$2),BD3+0.1,IF(AND($AM4=BD$2,$AM3&lt;&gt;BD$2),BD3+0.9,IF(AND($AM3=$AM4,$AM4=BD$2),BD3+1,IF(AND($AM4=BD$2,$AM3=""),BD3+0.9,BD3)))))))</f>
        <v>0.1</v>
      </c>
      <c r="BE4" s="17">
        <f t="shared" ref="BE4:BE32" si="21">IF(COUNTA($AM$3:$AM$32)=0,"",IF(AND($AM4="",$AM3=BE$2),BE3+0.1,IF(AND($AM4="",$AM3&lt;&gt;BE$2),BE3,IF(AND($AM4&lt;&gt;BE$2,$AM3=BE$2),BE3+0.1,IF(AND($AM4=BE$2,$AM3&lt;&gt;BE$2),BE3+0.9,IF(AND($AM3=$AM4,$AM4=BE$2),BE3+1,IF(AND($AM4=BE$2,$AM3=""),BE3+0.9,BE3)))))))</f>
        <v>0.1</v>
      </c>
      <c r="BF4" s="17">
        <f t="shared" ref="BF4:BF32" si="22">IF(COUNTA($AM$3:$AM$32)=0,"",IF(AND($AM4="",$AM3=BF$2),BF3+0.1,IF(AND($AM4="",$AM3&lt;&gt;BF$2),BF3,IF(AND($AM4&lt;&gt;BF$2,$AM3=BF$2),BF3+0.1,IF(AND($AM4=BF$2,$AM3&lt;&gt;BF$2),BF3+0.9,IF(AND($AM3=$AM4,$AM4=BF$2),BF3+1,IF(AND($AM4=BF$2,$AM3=""),BF3+0.9,BF3)))))))</f>
        <v>0.1</v>
      </c>
      <c r="BG4" s="17">
        <f t="shared" ref="BG4:BG32" si="23">IF(COUNTA($AM$3:$AM$32)=0,"",IF(AND($AM4="",$AM3=BG$2),BG3+0.1,IF(AND($AM4="",$AM3&lt;&gt;BG$2),BG3,IF(AND($AM4&lt;&gt;BG$2,$AM3=BG$2),BG3+0.1,IF(AND($AM4=BG$2,$AM3&lt;&gt;BG$2),BG3+0.9,IF(AND($AM3=$AM4,$AM4=BG$2),BG3+1,IF(AND($AM4=BG$2,$AM3=""),BG3+0.9,BG3)))))))</f>
        <v>0.1</v>
      </c>
      <c r="BH4" s="17">
        <f t="shared" ref="BH4:BH32" si="24">IF(COUNTA($AN$3:$AN$32)=0,"",IF(AND($AN4="",$AN3=BH$2),BH3+0.1,IF(AND($AN4="",$AN3&lt;&gt;BH$2),BH3,IF(AND($AN4&lt;&gt;BH$2,$AN3=BH$2),BH3+0.1,IF(AND($AN4=BH$2,$AN3&lt;&gt;BH$2),BH3+0.9,IF(AND($AN3=$AN4,$AN4=BH$2),BH3+1,IF(AND($AN4=BH$2,$AN3=""),BH3+0.9,BH3)))))))</f>
        <v>0.1</v>
      </c>
      <c r="BI4" s="17">
        <f t="shared" ref="BI4:BI32" si="25">IF(COUNTA($AN$3:$AN$32)=0,"",IF(AND($AN4="",$AN3=BI$2),BI3+0.1,IF(AND($AN4="",$AN3&lt;&gt;BI$2),BI3,IF(AND($AN4&lt;&gt;BI$2,$AN3=BI$2),BI3+0.1,IF(AND($AN4=BI$2,$AN3&lt;&gt;BI$2),BI3+0.9,IF(AND($AN3=$AN4,$AN4=BI$2),BI3+1,IF(AND($AN4=BI$2,$AN3=""),BI3+0.9,BI3)))))))</f>
        <v>0.1</v>
      </c>
      <c r="BJ4" s="17">
        <f t="shared" ref="BJ4:BJ32" si="26">IF(COUNTA($AN$3:$AN$32)=0,"",IF(AND($AN4="",$AN3=BJ$2),BJ3+0.1,IF(AND($AN4="",$AN3&lt;&gt;BJ$2),BJ3,IF(AND($AN4&lt;&gt;BJ$2,$AN3=BJ$2),BJ3+0.1,IF(AND($AN4=BJ$2,$AN3&lt;&gt;BJ$2),BJ3+0.9,IF(AND($AN3=$AN4,$AN4=BJ$2),BJ3+1,IF(AND($AN4=BJ$2,$AN3=""),BJ3+0.9,BJ3)))))))</f>
        <v>0.1</v>
      </c>
      <c r="BK4" s="17">
        <f t="shared" ref="BK4:BK32" si="27">IF(COUNTA($AN$3:$AN$32)=0,"",IF(AND($AN4="",$AN3=BK$2),BK3+0.1,IF(AND($AN4="",$AN3&lt;&gt;BK$2),BK3,IF(AND($AN4&lt;&gt;BK$2,$AN3=BK$2),BK3+0.1,IF(AND($AN4=BK$2,$AN3&lt;&gt;BK$2),BK3+0.9,IF(AND($AN3=$AN4,$AN4=BK$2),BK3+1,IF(AND($AN4=BK$2,$AN3=""),BK3+0.9,BK3)))))))</f>
        <v>0.1</v>
      </c>
      <c r="BL4" s="17">
        <f t="shared" ref="BL4:BL32" si="28">IF(COUNTA($AO$3:$AO$32)=0,"",IF(AND($AO4="",$AO3=BL$2),BL3+0.1,IF(AND($AO4="",$AO3&lt;&gt;BL$2),BL3,IF(AND($AO4&lt;&gt;BL$2,$AO3=BL$2),BL3+0.1,IF(AND($AO4=BL$2,$AO3&lt;&gt;BL$2),BL3+0.9,IF(AND($AO3=$AO4,$AO4=BL$2),BL3+1,IF(AND($AO4=BL$2,$AO3=""),BL3+0.9,BL3)))))))</f>
        <v>0.1</v>
      </c>
      <c r="BM4" s="17">
        <f t="shared" ref="BM4:BM32" si="29">IF(COUNTA($AO$3:$AO$32)=0,"",IF(AND($AO4="",$AO3=BM$2),BM3+0.1,IF(AND($AO4="",$AO3&lt;&gt;BM$2),BM3,IF(AND($AO4&lt;&gt;BM$2,$AO3=BM$2),BM3+0.1,IF(AND($AO4=BM$2,$AO3&lt;&gt;BM$2),BM3+0.9,IF(AND($AO3=$AO4,$AO4=BM$2),BM3+1,IF(AND($AO4=BM$2,$AO3=""),BM3+0.9,BM3)))))))</f>
        <v>0.1</v>
      </c>
      <c r="BN4" s="17">
        <f t="shared" ref="BN4:BN32" si="30">IF(COUNTA($AO$3:$AO$32)=0,"",IF(AND($AO4="",$AO3=BN$2),BN3+0.1,IF(AND($AO4="",$AO3&lt;&gt;BN$2),BN3,IF(AND($AO4&lt;&gt;BN$2,$AO3=BN$2),BN3+0.1,IF(AND($AO4=BN$2,$AO3&lt;&gt;BN$2),BN3+0.9,IF(AND($AO3=$AO4,$AO4=BN$2),BN3+1,IF(AND($AO4=BN$2,$AO3=""),BN3+0.9,BN3)))))))</f>
        <v>0.1</v>
      </c>
      <c r="BO4" s="17">
        <f t="shared" ref="BO4:BO32" si="31">IF(COUNTA($AO$3:$AO$32)=0,"",IF(AND($AO4="",$AO3=BO$2),BO3+0.1,IF(AND($AO4="",$AO3&lt;&gt;BO$2),BO3,IF(AND($AO4&lt;&gt;BO$2,$AO3=BO$2),BO3+0.1,IF(AND($AO4=BO$2,$AO3&lt;&gt;BO$2),BO3+0.9,IF(AND($AO3=$AO4,$AO4=BO$2),BO3+1,IF(AND($AO4=BO$2,$AO3=""),BO3+0.9,BO3)))))))</f>
        <v>0.1</v>
      </c>
      <c r="BP4" s="17">
        <f t="shared" ref="BP4:BP32" si="32">IF(COUNTA($AP$3:$AP$32)=0,"",IF(AND($AP4="",$AP3=BP$2),BP3+0.1,IF(AND($AP4="",$AP3&lt;&gt;BP$2),BP3,IF(AND($AP4&lt;&gt;BP$2,$AP3=BP$2),BP3+0.1,IF(AND($AP4=BP$2,$AP3&lt;&gt;BP$2),BP3+0.9,IF(AND($AP3=$AP4,$AP4=BP$2),BP3+1,IF(AND($AP4=BP$2,$AP3=""),BP3+0.9,BP3)))))))</f>
        <v>0.1</v>
      </c>
      <c r="BQ4" s="17">
        <f t="shared" ref="BQ4:BQ32" si="33">IF(COUNTA($AP$3:$AP$32)=0,"",IF(AND($AP4="",$AP3=BQ$2),BQ3+0.1,IF(AND($AP4="",$AP3&lt;&gt;BQ$2),BQ3,IF(AND($AP4&lt;&gt;BQ$2,$AP3=BQ$2),BQ3+0.1,IF(AND($AP4=BQ$2,$AP3&lt;&gt;BQ$2),BQ3+0.9,IF(AND($AP3=$AP4,$AP4=BQ$2),BQ3+1,IF(AND($AP4=BQ$2,$AP3=""),BQ3+0.9,BQ3)))))))</f>
        <v>0.1</v>
      </c>
      <c r="BR4" s="17">
        <f t="shared" ref="BR4:BR32" si="34">IF(COUNTA($AP$3:$AP$32)=0,"",IF(AND($AP4="",$AP3=BR$2),BR3+0.1,IF(AND($AP4="",$AP3&lt;&gt;BR$2),BR3,IF(AND($AP4&lt;&gt;BR$2,$AP3=BR$2),BR3+0.1,IF(AND($AP4=BR$2,$AP3&lt;&gt;BR$2),BR3+0.9,IF(AND($AP3=$AP4,$AP4=BR$2),BR3+1,IF(AND($AP4=BR$2,$AP3=""),BR3+0.9,BR3)))))))</f>
        <v>0.1</v>
      </c>
      <c r="BS4" s="17">
        <f t="shared" ref="BS4:BS32" si="35">IF(COUNTA($AP$3:$AP$32)=0,"",IF(AND($AP4="",$AP3=BS$2),BS3+0.1,IF(AND($AP4="",$AP3&lt;&gt;BS$2),BS3,IF(AND($AP4&lt;&gt;BS$2,$AP3=BS$2),BS3+0.1,IF(AND($AP4=BS$2,$AP3&lt;&gt;BS$2),BS3+0.9,IF(AND($AP3=$AP4,$AP4=BS$2),BS3+1,IF(AND($AP4=BS$2,$AP3=""),BS3+0.9,BS3)))))))</f>
        <v>0.1</v>
      </c>
    </row>
    <row r="5" spans="1:71" ht="18" customHeight="1" x14ac:dyDescent="0.25">
      <c r="A5" s="112" t="s">
        <v>50</v>
      </c>
      <c r="B5" s="112"/>
      <c r="C5" s="60" t="str">
        <f>IF((COUNTA('Résultats test rentrée français'!C5))&lt;&gt;1,"⌛",(ROUND(AVERAGE('Résultats test rentrée français'!C5),0)))</f>
        <v>⌛</v>
      </c>
      <c r="D5" s="60" t="str">
        <f>IF((COUNTA('Résultats test rentrée français'!D5))&lt;&gt;1,"⌛",(ROUND(AVERAGE('Résultats test rentrée français'!D5),0)))</f>
        <v>⌛</v>
      </c>
      <c r="E5" s="60" t="str">
        <f>IF((COUNTA('Résultats test rentrée français'!E5))&lt;&gt;1,"⌛",(ROUND(AVERAGE('Résultats test rentrée français'!E5),0)))</f>
        <v>⌛</v>
      </c>
      <c r="F5" s="60" t="str">
        <f>IF((COUNTA('Résultats test rentrée français'!F5))&lt;&gt;1,"⌛",(ROUND(AVERAGE('Résultats test rentrée français'!F5),0)))</f>
        <v>⌛</v>
      </c>
      <c r="G5" s="60" t="str">
        <f>IF((COUNTA('Résultats test rentrée français'!G5))&lt;&gt;1,"⌛",(ROUND(AVERAGE('Résultats test rentrée français'!G5),0)))</f>
        <v>⌛</v>
      </c>
      <c r="H5" s="60" t="str">
        <f>IF((COUNTA('Résultats test rentrée français'!H5))&lt;&gt;1,"⌛",(ROUND(AVERAGE('Résultats test rentrée français'!H5),0)))</f>
        <v>⌛</v>
      </c>
      <c r="I5" s="60" t="str">
        <f>IF((COUNTA('Résultats test rentrée français'!I5))&lt;&gt;1,"⌛",(ROUND(AVERAGE('Résultats test rentrée français'!I5),0)))</f>
        <v>⌛</v>
      </c>
      <c r="J5" s="60" t="str">
        <f>IF((COUNTA('Résultats test rentrée français'!J5))&lt;&gt;1,"⌛",(ROUND(AVERAGE('Résultats test rentrée français'!J5),0)))</f>
        <v>⌛</v>
      </c>
      <c r="K5" s="60" t="str">
        <f>IF((COUNTA('Résultats test rentrée français'!K5))&lt;&gt;1,"⌛",(ROUND(AVERAGE('Résultats test rentrée français'!K5),0)))</f>
        <v>⌛</v>
      </c>
      <c r="L5" s="60" t="str">
        <f>IF((COUNTA('Résultats test rentrée français'!L5))&lt;&gt;1,"⌛",(ROUND(AVERAGE('Résultats test rentrée français'!L5),0)))</f>
        <v>⌛</v>
      </c>
      <c r="M5" s="60" t="str">
        <f>IF((COUNTA('Résultats test rentrée français'!M5))&lt;&gt;1,"⌛",(ROUND(AVERAGE('Résultats test rentrée français'!M5),0)))</f>
        <v>⌛</v>
      </c>
      <c r="N5" s="60" t="str">
        <f>IF((COUNTA('Résultats test rentrée français'!N5))&lt;&gt;1,"⌛",(ROUND(AVERAGE('Résultats test rentrée français'!N5),0)))</f>
        <v>⌛</v>
      </c>
      <c r="O5" s="60" t="str">
        <f>IF((COUNTA('Résultats test rentrée français'!O5))&lt;&gt;1,"⌛",(ROUND(AVERAGE('Résultats test rentrée français'!O5),0)))</f>
        <v>⌛</v>
      </c>
      <c r="P5" s="60" t="str">
        <f>IF((COUNTA('Résultats test rentrée français'!P5))&lt;&gt;1,"⌛",(ROUND(AVERAGE('Résultats test rentrée français'!P5),0)))</f>
        <v>⌛</v>
      </c>
      <c r="Q5" s="60" t="str">
        <f>IF((COUNTA('Résultats test rentrée français'!Q5))&lt;&gt;1,"⌛",(ROUND(AVERAGE('Résultats test rentrée français'!Q5),0)))</f>
        <v>⌛</v>
      </c>
      <c r="R5" s="60" t="str">
        <f>IF((COUNTA('Résultats test rentrée français'!R5))&lt;&gt;1,"⌛",(ROUND(AVERAGE('Résultats test rentrée français'!R5),0)))</f>
        <v>⌛</v>
      </c>
      <c r="S5" s="60" t="str">
        <f>IF((COUNTA('Résultats test rentrée français'!S5))&lt;&gt;1,"⌛",(ROUND(AVERAGE('Résultats test rentrée français'!S5),0)))</f>
        <v>⌛</v>
      </c>
      <c r="T5" s="60" t="str">
        <f>IF((COUNTA('Résultats test rentrée français'!T5))&lt;&gt;1,"⌛",(ROUND(AVERAGE('Résultats test rentrée français'!T5),0)))</f>
        <v>⌛</v>
      </c>
      <c r="U5" s="60" t="str">
        <f>IF((COUNTA('Résultats test rentrée français'!U5))&lt;&gt;1,"⌛",(ROUND(AVERAGE('Résultats test rentrée français'!U5),0)))</f>
        <v>⌛</v>
      </c>
      <c r="V5" s="60" t="str">
        <f>IF((COUNTA('Résultats test rentrée français'!V5))&lt;&gt;1,"⌛",(ROUND(AVERAGE('Résultats test rentrée français'!V5),0)))</f>
        <v>⌛</v>
      </c>
      <c r="W5" s="60" t="str">
        <f>IF((COUNTA('Résultats test rentrée français'!W5))&lt;&gt;1,"⌛",(ROUND(AVERAGE('Résultats test rentrée français'!W5),0)))</f>
        <v>⌛</v>
      </c>
      <c r="X5" s="60" t="str">
        <f>IF((COUNTA('Résultats test rentrée français'!X5))&lt;&gt;1,"⌛",(ROUND(AVERAGE('Résultats test rentrée français'!X5),0)))</f>
        <v>⌛</v>
      </c>
      <c r="Y5" s="60" t="str">
        <f>IF((COUNTA('Résultats test rentrée français'!Y5))&lt;&gt;1,"⌛",(ROUND(AVERAGE('Résultats test rentrée français'!Y5),0)))</f>
        <v>⌛</v>
      </c>
      <c r="Z5" s="60" t="str">
        <f>IF((COUNTA('Résultats test rentrée français'!Z5))&lt;&gt;1,"⌛",(ROUND(AVERAGE('Résultats test rentrée français'!Z5),0)))</f>
        <v>⌛</v>
      </c>
      <c r="AA5" s="60" t="str">
        <f>IF((COUNTA('Résultats test rentrée français'!AA5))&lt;&gt;1,"⌛",(ROUND(AVERAGE('Résultats test rentrée français'!AA5),0)))</f>
        <v>⌛</v>
      </c>
      <c r="AB5" s="60" t="str">
        <f>IF((COUNTA('Résultats test rentrée français'!AB5))&lt;&gt;1,"⌛",(ROUND(AVERAGE('Résultats test rentrée français'!AB5),0)))</f>
        <v>⌛</v>
      </c>
      <c r="AC5" s="60" t="str">
        <f>IF((COUNTA('Résultats test rentrée français'!AC5))&lt;&gt;1,"⌛",(ROUND(AVERAGE('Résultats test rentrée français'!AC5),0)))</f>
        <v>⌛</v>
      </c>
      <c r="AD5" s="60" t="str">
        <f>IF((COUNTA('Résultats test rentrée français'!AD5))&lt;&gt;1,"⌛",(ROUND(AVERAGE('Résultats test rentrée français'!AD5),0)))</f>
        <v>⌛</v>
      </c>
      <c r="AE5" s="60" t="str">
        <f>IF((COUNTA('Résultats test rentrée français'!AE5))&lt;&gt;1,"⌛",(ROUND(AVERAGE('Résultats test rentrée français'!AE5),0)))</f>
        <v>⌛</v>
      </c>
      <c r="AF5" s="60" t="str">
        <f>IF((COUNTA('Résultats test rentrée français'!AF5))&lt;&gt;1,"⌛",(ROUND(AVERAGE('Résultats test rentrée français'!AF5),0)))</f>
        <v>⌛</v>
      </c>
      <c r="AH5" s="17" t="str">
        <f>A6</f>
        <v>Composante : LECTURE ET COMPREHENSION DE L’ECRIT</v>
      </c>
      <c r="AI5" s="17" t="str">
        <f>'Mes élèves'!A4</f>
        <v>Elève 3</v>
      </c>
      <c r="AJ5" s="17" t="str">
        <f t="shared" si="0"/>
        <v>⌛</v>
      </c>
      <c r="AK5" s="17" t="str">
        <f t="shared" si="0"/>
        <v>⌛</v>
      </c>
      <c r="AL5" s="17" t="str">
        <f t="shared" si="0"/>
        <v>⌛</v>
      </c>
      <c r="AM5" s="17" t="str">
        <f t="shared" si="0"/>
        <v>⌛</v>
      </c>
      <c r="AN5" s="17" t="str">
        <f t="shared" si="0"/>
        <v>⌛</v>
      </c>
      <c r="AO5" s="17" t="str">
        <f t="shared" si="0"/>
        <v>⌛</v>
      </c>
      <c r="AP5" s="17" t="str">
        <f t="shared" si="0"/>
        <v>⌛</v>
      </c>
      <c r="AR5" s="17">
        <f t="shared" si="8"/>
        <v>0.1</v>
      </c>
      <c r="AS5" s="17">
        <f t="shared" si="9"/>
        <v>0.1</v>
      </c>
      <c r="AT5" s="17">
        <f t="shared" si="10"/>
        <v>0.1</v>
      </c>
      <c r="AU5" s="17">
        <f t="shared" si="11"/>
        <v>0.1</v>
      </c>
      <c r="AV5" s="17">
        <f t="shared" si="12"/>
        <v>0.1</v>
      </c>
      <c r="AW5" s="17">
        <f t="shared" si="13"/>
        <v>0.1</v>
      </c>
      <c r="AX5" s="17">
        <f t="shared" si="14"/>
        <v>0.1</v>
      </c>
      <c r="AY5" s="17">
        <f t="shared" si="15"/>
        <v>0.1</v>
      </c>
      <c r="AZ5" s="17">
        <f t="shared" si="16"/>
        <v>0.1</v>
      </c>
      <c r="BA5" s="17">
        <f t="shared" si="17"/>
        <v>0.1</v>
      </c>
      <c r="BB5" s="17">
        <f t="shared" si="18"/>
        <v>0.1</v>
      </c>
      <c r="BC5" s="17">
        <f t="shared" si="19"/>
        <v>0.1</v>
      </c>
      <c r="BD5" s="17">
        <f t="shared" si="20"/>
        <v>0.1</v>
      </c>
      <c r="BE5" s="17">
        <f t="shared" si="21"/>
        <v>0.1</v>
      </c>
      <c r="BF5" s="17">
        <f t="shared" si="22"/>
        <v>0.1</v>
      </c>
      <c r="BG5" s="17">
        <f t="shared" si="23"/>
        <v>0.1</v>
      </c>
      <c r="BH5" s="17">
        <f t="shared" si="24"/>
        <v>0.1</v>
      </c>
      <c r="BI5" s="17">
        <f t="shared" si="25"/>
        <v>0.1</v>
      </c>
      <c r="BJ5" s="17">
        <f t="shared" si="26"/>
        <v>0.1</v>
      </c>
      <c r="BK5" s="17">
        <f t="shared" si="27"/>
        <v>0.1</v>
      </c>
      <c r="BL5" s="17">
        <f t="shared" si="28"/>
        <v>0.1</v>
      </c>
      <c r="BM5" s="17">
        <f t="shared" si="29"/>
        <v>0.1</v>
      </c>
      <c r="BN5" s="17">
        <f t="shared" si="30"/>
        <v>0.1</v>
      </c>
      <c r="BO5" s="17">
        <f t="shared" si="31"/>
        <v>0.1</v>
      </c>
      <c r="BP5" s="17">
        <f t="shared" si="32"/>
        <v>0.1</v>
      </c>
      <c r="BQ5" s="17">
        <f t="shared" si="33"/>
        <v>0.1</v>
      </c>
      <c r="BR5" s="17">
        <f t="shared" si="34"/>
        <v>0.1</v>
      </c>
      <c r="BS5" s="17">
        <f t="shared" si="35"/>
        <v>0.1</v>
      </c>
    </row>
    <row r="6" spans="1:71" ht="19.5" customHeight="1" x14ac:dyDescent="0.2">
      <c r="A6" s="113" t="s">
        <v>33</v>
      </c>
      <c r="B6" s="114"/>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H6" s="17" t="str">
        <f t="shared" ref="AH6:AH19" si="36">A7</f>
        <v>Reconnaissance de son (d, e)</v>
      </c>
      <c r="AI6" s="17" t="str">
        <f>'Mes élèves'!A5</f>
        <v>Elève 4</v>
      </c>
      <c r="AJ6" s="17" t="str">
        <f t="shared" si="0"/>
        <v>⌛</v>
      </c>
      <c r="AK6" s="17" t="str">
        <f t="shared" si="0"/>
        <v>⌛</v>
      </c>
      <c r="AL6" s="17" t="str">
        <f t="shared" si="0"/>
        <v>⌛</v>
      </c>
      <c r="AM6" s="17" t="str">
        <f t="shared" si="0"/>
        <v>⌛</v>
      </c>
      <c r="AN6" s="17" t="str">
        <f t="shared" si="0"/>
        <v>⌛</v>
      </c>
      <c r="AO6" s="17" t="str">
        <f t="shared" si="0"/>
        <v>⌛</v>
      </c>
      <c r="AP6" s="17" t="str">
        <f t="shared" si="0"/>
        <v>⌛</v>
      </c>
      <c r="AR6" s="17">
        <f t="shared" si="8"/>
        <v>0.1</v>
      </c>
      <c r="AS6" s="17">
        <f t="shared" si="9"/>
        <v>0.1</v>
      </c>
      <c r="AT6" s="17">
        <f t="shared" si="10"/>
        <v>0.1</v>
      </c>
      <c r="AU6" s="17">
        <f t="shared" si="11"/>
        <v>0.1</v>
      </c>
      <c r="AV6" s="17">
        <f t="shared" si="12"/>
        <v>0.1</v>
      </c>
      <c r="AW6" s="17">
        <f t="shared" si="13"/>
        <v>0.1</v>
      </c>
      <c r="AX6" s="17">
        <f t="shared" si="14"/>
        <v>0.1</v>
      </c>
      <c r="AY6" s="17">
        <f t="shared" si="15"/>
        <v>0.1</v>
      </c>
      <c r="AZ6" s="17">
        <f t="shared" si="16"/>
        <v>0.1</v>
      </c>
      <c r="BA6" s="17">
        <f t="shared" si="17"/>
        <v>0.1</v>
      </c>
      <c r="BB6" s="17">
        <f t="shared" si="18"/>
        <v>0.1</v>
      </c>
      <c r="BC6" s="17">
        <f t="shared" si="19"/>
        <v>0.1</v>
      </c>
      <c r="BD6" s="17">
        <f t="shared" si="20"/>
        <v>0.1</v>
      </c>
      <c r="BE6" s="17">
        <f t="shared" si="21"/>
        <v>0.1</v>
      </c>
      <c r="BF6" s="17">
        <f t="shared" si="22"/>
        <v>0.1</v>
      </c>
      <c r="BG6" s="17">
        <f t="shared" si="23"/>
        <v>0.1</v>
      </c>
      <c r="BH6" s="17">
        <f t="shared" si="24"/>
        <v>0.1</v>
      </c>
      <c r="BI6" s="17">
        <f t="shared" si="25"/>
        <v>0.1</v>
      </c>
      <c r="BJ6" s="17">
        <f t="shared" si="26"/>
        <v>0.1</v>
      </c>
      <c r="BK6" s="17">
        <f t="shared" si="27"/>
        <v>0.1</v>
      </c>
      <c r="BL6" s="17">
        <f t="shared" si="28"/>
        <v>0.1</v>
      </c>
      <c r="BM6" s="17">
        <f t="shared" si="29"/>
        <v>0.1</v>
      </c>
      <c r="BN6" s="17">
        <f t="shared" si="30"/>
        <v>0.1</v>
      </c>
      <c r="BO6" s="17">
        <f t="shared" si="31"/>
        <v>0.1</v>
      </c>
      <c r="BP6" s="17">
        <f t="shared" si="32"/>
        <v>0.1</v>
      </c>
      <c r="BQ6" s="17">
        <f t="shared" si="33"/>
        <v>0.1</v>
      </c>
      <c r="BR6" s="17">
        <f t="shared" si="34"/>
        <v>0.1</v>
      </c>
      <c r="BS6" s="17">
        <f t="shared" si="35"/>
        <v>0.1</v>
      </c>
    </row>
    <row r="7" spans="1:71" ht="18" customHeight="1" x14ac:dyDescent="0.25">
      <c r="A7" s="117" t="s">
        <v>51</v>
      </c>
      <c r="B7" s="118"/>
      <c r="C7" s="60" t="str">
        <f>IF((COUNTA('Résultats test rentrée français'!C8:C9))&lt;&gt;2,"⌛",(ROUND(AVERAGE('Résultats test rentrée français'!C8:C9),0)))</f>
        <v>⌛</v>
      </c>
      <c r="D7" s="60" t="str">
        <f>IF((COUNTA('Résultats test rentrée français'!D8:D9))&lt;&gt;2,"⌛",(ROUND(AVERAGE('Résultats test rentrée français'!D8:D9),0)))</f>
        <v>⌛</v>
      </c>
      <c r="E7" s="60" t="str">
        <f>IF((COUNTA('Résultats test rentrée français'!E8:E9))&lt;&gt;2,"⌛",(ROUND(AVERAGE('Résultats test rentrée français'!E8:E9),0)))</f>
        <v>⌛</v>
      </c>
      <c r="F7" s="60" t="str">
        <f>IF((COUNTA('Résultats test rentrée français'!F8:F9))&lt;&gt;2,"⌛",(ROUND(AVERAGE('Résultats test rentrée français'!F8:F9),0)))</f>
        <v>⌛</v>
      </c>
      <c r="G7" s="60" t="str">
        <f>IF((COUNTA('Résultats test rentrée français'!G8:G9))&lt;&gt;2,"⌛",(ROUND(AVERAGE('Résultats test rentrée français'!G8:G9),0)))</f>
        <v>⌛</v>
      </c>
      <c r="H7" s="60" t="str">
        <f>IF((COUNTA('Résultats test rentrée français'!H8:H9))&lt;&gt;2,"⌛",(ROUND(AVERAGE('Résultats test rentrée français'!H8:H9),0)))</f>
        <v>⌛</v>
      </c>
      <c r="I7" s="60" t="str">
        <f>IF((COUNTA('Résultats test rentrée français'!I8:I9))&lt;&gt;2,"⌛",(ROUND(AVERAGE('Résultats test rentrée français'!I8:I9),0)))</f>
        <v>⌛</v>
      </c>
      <c r="J7" s="60" t="str">
        <f>IF((COUNTA('Résultats test rentrée français'!J8:J9))&lt;&gt;2,"⌛",(ROUND(AVERAGE('Résultats test rentrée français'!J8:J9),0)))</f>
        <v>⌛</v>
      </c>
      <c r="K7" s="60" t="str">
        <f>IF((COUNTA('Résultats test rentrée français'!K8:K9))&lt;&gt;2,"⌛",(ROUND(AVERAGE('Résultats test rentrée français'!K8:K9),0)))</f>
        <v>⌛</v>
      </c>
      <c r="L7" s="60" t="str">
        <f>IF((COUNTA('Résultats test rentrée français'!L8:L9))&lt;&gt;2,"⌛",(ROUND(AVERAGE('Résultats test rentrée français'!L8:L9),0)))</f>
        <v>⌛</v>
      </c>
      <c r="M7" s="60" t="str">
        <f>IF((COUNTA('Résultats test rentrée français'!M8:M9))&lt;&gt;2,"⌛",(ROUND(AVERAGE('Résultats test rentrée français'!M8:M9),0)))</f>
        <v>⌛</v>
      </c>
      <c r="N7" s="60" t="str">
        <f>IF((COUNTA('Résultats test rentrée français'!N8:N9))&lt;&gt;2,"⌛",(ROUND(AVERAGE('Résultats test rentrée français'!N8:N9),0)))</f>
        <v>⌛</v>
      </c>
      <c r="O7" s="60" t="str">
        <f>IF((COUNTA('Résultats test rentrée français'!O8:O9))&lt;&gt;2,"⌛",(ROUND(AVERAGE('Résultats test rentrée français'!O8:O9),0)))</f>
        <v>⌛</v>
      </c>
      <c r="P7" s="60" t="str">
        <f>IF((COUNTA('Résultats test rentrée français'!P8:P9))&lt;&gt;2,"⌛",(ROUND(AVERAGE('Résultats test rentrée français'!P8:P9),0)))</f>
        <v>⌛</v>
      </c>
      <c r="Q7" s="60" t="str">
        <f>IF((COUNTA('Résultats test rentrée français'!Q8:Q9))&lt;&gt;2,"⌛",(ROUND(AVERAGE('Résultats test rentrée français'!Q8:Q9),0)))</f>
        <v>⌛</v>
      </c>
      <c r="R7" s="60" t="str">
        <f>IF((COUNTA('Résultats test rentrée français'!R8:R9))&lt;&gt;2,"⌛",(ROUND(AVERAGE('Résultats test rentrée français'!R8:R9),0)))</f>
        <v>⌛</v>
      </c>
      <c r="S7" s="60" t="str">
        <f>IF((COUNTA('Résultats test rentrée français'!S8:S9))&lt;&gt;2,"⌛",(ROUND(AVERAGE('Résultats test rentrée français'!S8:S9),0)))</f>
        <v>⌛</v>
      </c>
      <c r="T7" s="60" t="str">
        <f>IF((COUNTA('Résultats test rentrée français'!T8:T9))&lt;&gt;2,"⌛",(ROUND(AVERAGE('Résultats test rentrée français'!T8:T9),0)))</f>
        <v>⌛</v>
      </c>
      <c r="U7" s="60" t="str">
        <f>IF((COUNTA('Résultats test rentrée français'!U8:U9))&lt;&gt;2,"⌛",(ROUND(AVERAGE('Résultats test rentrée français'!U8:U9),0)))</f>
        <v>⌛</v>
      </c>
      <c r="V7" s="60" t="str">
        <f>IF((COUNTA('Résultats test rentrée français'!V8:V9))&lt;&gt;2,"⌛",(ROUND(AVERAGE('Résultats test rentrée français'!V8:V9),0)))</f>
        <v>⌛</v>
      </c>
      <c r="W7" s="60" t="str">
        <f>IF((COUNTA('Résultats test rentrée français'!W8:W9))&lt;&gt;2,"⌛",(ROUND(AVERAGE('Résultats test rentrée français'!W8:W9),0)))</f>
        <v>⌛</v>
      </c>
      <c r="X7" s="60" t="str">
        <f>IF((COUNTA('Résultats test rentrée français'!X8:X9))&lt;&gt;2,"⌛",(ROUND(AVERAGE('Résultats test rentrée français'!X8:X9),0)))</f>
        <v>⌛</v>
      </c>
      <c r="Y7" s="60" t="str">
        <f>IF((COUNTA('Résultats test rentrée français'!Y8:Y9))&lt;&gt;2,"⌛",(ROUND(AVERAGE('Résultats test rentrée français'!Y8:Y9),0)))</f>
        <v>⌛</v>
      </c>
      <c r="Z7" s="60" t="str">
        <f>IF((COUNTA('Résultats test rentrée français'!Z8:Z9))&lt;&gt;2,"⌛",(ROUND(AVERAGE('Résultats test rentrée français'!Z8:Z9),0)))</f>
        <v>⌛</v>
      </c>
      <c r="AA7" s="60" t="str">
        <f>IF((COUNTA('Résultats test rentrée français'!AA8:AA9))&lt;&gt;2,"⌛",(ROUND(AVERAGE('Résultats test rentrée français'!AA8:AA9),0)))</f>
        <v>⌛</v>
      </c>
      <c r="AB7" s="60" t="str">
        <f>IF((COUNTA('Résultats test rentrée français'!AB8:AB9))&lt;&gt;2,"⌛",(ROUND(AVERAGE('Résultats test rentrée français'!AB8:AB9),0)))</f>
        <v>⌛</v>
      </c>
      <c r="AC7" s="60" t="str">
        <f>IF((COUNTA('Résultats test rentrée français'!AC8:AC9))&lt;&gt;2,"⌛",(ROUND(AVERAGE('Résultats test rentrée français'!AC8:AC9),0)))</f>
        <v>⌛</v>
      </c>
      <c r="AD7" s="60" t="str">
        <f>IF((COUNTA('Résultats test rentrée français'!AD8:AD9))&lt;&gt;2,"⌛",(ROUND(AVERAGE('Résultats test rentrée français'!AD8:AD9),0)))</f>
        <v>⌛</v>
      </c>
      <c r="AE7" s="60" t="str">
        <f>IF((COUNTA('Résultats test rentrée français'!AE8:AE9))&lt;&gt;2,"⌛",(ROUND(AVERAGE('Résultats test rentrée français'!AE8:AE9),0)))</f>
        <v>⌛</v>
      </c>
      <c r="AF7" s="60" t="str">
        <f>IF((COUNTA('Résultats test rentrée français'!AF8:AF9))&lt;&gt;2,"⌛",(ROUND(AVERAGE('Résultats test rentrée français'!AF8:AF9),0)))</f>
        <v>⌛</v>
      </c>
      <c r="AH7" s="17" t="str">
        <f t="shared" si="36"/>
        <v>Composante : LECTURE ET COMPREHENSION DE L’ECRIT</v>
      </c>
      <c r="AI7" s="17" t="str">
        <f>'Mes élèves'!A6</f>
        <v>Elève 5</v>
      </c>
      <c r="AJ7" s="17" t="str">
        <f t="shared" si="0"/>
        <v>⌛</v>
      </c>
      <c r="AK7" s="17" t="str">
        <f t="shared" si="0"/>
        <v>⌛</v>
      </c>
      <c r="AL7" s="17" t="str">
        <f t="shared" si="0"/>
        <v>⌛</v>
      </c>
      <c r="AM7" s="17" t="str">
        <f t="shared" si="0"/>
        <v>⌛</v>
      </c>
      <c r="AN7" s="17" t="str">
        <f t="shared" si="0"/>
        <v>⌛</v>
      </c>
      <c r="AO7" s="17" t="str">
        <f t="shared" si="0"/>
        <v>⌛</v>
      </c>
      <c r="AP7" s="17" t="str">
        <f t="shared" si="0"/>
        <v>⌛</v>
      </c>
      <c r="AR7" s="17">
        <f t="shared" si="8"/>
        <v>0.1</v>
      </c>
      <c r="AS7" s="17">
        <f t="shared" si="9"/>
        <v>0.1</v>
      </c>
      <c r="AT7" s="17">
        <f t="shared" si="10"/>
        <v>0.1</v>
      </c>
      <c r="AU7" s="17">
        <f t="shared" si="11"/>
        <v>0.1</v>
      </c>
      <c r="AV7" s="17">
        <f t="shared" si="12"/>
        <v>0.1</v>
      </c>
      <c r="AW7" s="17">
        <f t="shared" si="13"/>
        <v>0.1</v>
      </c>
      <c r="AX7" s="17">
        <f t="shared" si="14"/>
        <v>0.1</v>
      </c>
      <c r="AY7" s="17">
        <f t="shared" si="15"/>
        <v>0.1</v>
      </c>
      <c r="AZ7" s="17">
        <f t="shared" si="16"/>
        <v>0.1</v>
      </c>
      <c r="BA7" s="17">
        <f t="shared" si="17"/>
        <v>0.1</v>
      </c>
      <c r="BB7" s="17">
        <f t="shared" si="18"/>
        <v>0.1</v>
      </c>
      <c r="BC7" s="17">
        <f t="shared" si="19"/>
        <v>0.1</v>
      </c>
      <c r="BD7" s="17">
        <f t="shared" si="20"/>
        <v>0.1</v>
      </c>
      <c r="BE7" s="17">
        <f t="shared" si="21"/>
        <v>0.1</v>
      </c>
      <c r="BF7" s="17">
        <f t="shared" si="22"/>
        <v>0.1</v>
      </c>
      <c r="BG7" s="17">
        <f t="shared" si="23"/>
        <v>0.1</v>
      </c>
      <c r="BH7" s="17">
        <f t="shared" si="24"/>
        <v>0.1</v>
      </c>
      <c r="BI7" s="17">
        <f t="shared" si="25"/>
        <v>0.1</v>
      </c>
      <c r="BJ7" s="17">
        <f t="shared" si="26"/>
        <v>0.1</v>
      </c>
      <c r="BK7" s="17">
        <f t="shared" si="27"/>
        <v>0.1</v>
      </c>
      <c r="BL7" s="17">
        <f t="shared" si="28"/>
        <v>0.1</v>
      </c>
      <c r="BM7" s="17">
        <f t="shared" si="29"/>
        <v>0.1</v>
      </c>
      <c r="BN7" s="17">
        <f t="shared" si="30"/>
        <v>0.1</v>
      </c>
      <c r="BO7" s="17">
        <f t="shared" si="31"/>
        <v>0.1</v>
      </c>
      <c r="BP7" s="17">
        <f t="shared" si="32"/>
        <v>0.1</v>
      </c>
      <c r="BQ7" s="17">
        <f t="shared" si="33"/>
        <v>0.1</v>
      </c>
      <c r="BR7" s="17">
        <f t="shared" si="34"/>
        <v>0.1</v>
      </c>
      <c r="BS7" s="17">
        <f t="shared" si="35"/>
        <v>0.1</v>
      </c>
    </row>
    <row r="8" spans="1:71" ht="19.5" customHeight="1" x14ac:dyDescent="0.2">
      <c r="A8" s="113" t="s">
        <v>33</v>
      </c>
      <c r="B8" s="114"/>
      <c r="C8" s="16"/>
      <c r="D8" s="16"/>
      <c r="E8" s="16"/>
      <c r="F8" s="16"/>
      <c r="G8" s="16"/>
      <c r="H8" s="16"/>
      <c r="I8" s="16"/>
      <c r="J8" s="16"/>
      <c r="K8" s="16"/>
      <c r="L8" s="16"/>
      <c r="M8" s="16"/>
      <c r="N8" s="16"/>
      <c r="O8" s="16"/>
      <c r="P8" s="16"/>
      <c r="Q8" s="16"/>
      <c r="R8" s="16"/>
      <c r="S8" s="16"/>
      <c r="T8" s="16"/>
      <c r="U8" s="16"/>
      <c r="V8" s="16"/>
      <c r="W8" s="16"/>
      <c r="X8" s="16"/>
      <c r="Y8" s="16"/>
      <c r="Z8" s="16"/>
      <c r="AA8" s="16"/>
      <c r="AB8" s="16"/>
      <c r="AC8" s="16"/>
      <c r="AD8" s="16"/>
      <c r="AE8" s="16"/>
      <c r="AF8" s="16"/>
      <c r="AH8" s="17" t="str">
        <f t="shared" si="36"/>
        <v>Lecture compréhension (b, c,f)</v>
      </c>
      <c r="AI8" s="17" t="str">
        <f>'Mes élèves'!A7</f>
        <v>Elève 6</v>
      </c>
      <c r="AJ8" s="17" t="str">
        <f t="shared" si="0"/>
        <v>⌛</v>
      </c>
      <c r="AK8" s="17" t="str">
        <f t="shared" si="0"/>
        <v>⌛</v>
      </c>
      <c r="AL8" s="17" t="str">
        <f t="shared" si="0"/>
        <v>⌛</v>
      </c>
      <c r="AM8" s="17" t="str">
        <f t="shared" si="0"/>
        <v>⌛</v>
      </c>
      <c r="AN8" s="17" t="str">
        <f t="shared" si="0"/>
        <v>⌛</v>
      </c>
      <c r="AO8" s="17" t="str">
        <f t="shared" si="0"/>
        <v>⌛</v>
      </c>
      <c r="AP8" s="17" t="str">
        <f t="shared" si="0"/>
        <v>⌛</v>
      </c>
      <c r="AR8" s="17">
        <f t="shared" si="8"/>
        <v>0.1</v>
      </c>
      <c r="AS8" s="17">
        <f t="shared" si="9"/>
        <v>0.1</v>
      </c>
      <c r="AT8" s="17">
        <f t="shared" si="10"/>
        <v>0.1</v>
      </c>
      <c r="AU8" s="17">
        <f t="shared" si="11"/>
        <v>0.1</v>
      </c>
      <c r="AV8" s="17">
        <f t="shared" si="12"/>
        <v>0.1</v>
      </c>
      <c r="AW8" s="17">
        <f t="shared" si="13"/>
        <v>0.1</v>
      </c>
      <c r="AX8" s="17">
        <f t="shared" si="14"/>
        <v>0.1</v>
      </c>
      <c r="AY8" s="17">
        <f t="shared" si="15"/>
        <v>0.1</v>
      </c>
      <c r="AZ8" s="17">
        <f t="shared" si="16"/>
        <v>0.1</v>
      </c>
      <c r="BA8" s="17">
        <f t="shared" si="17"/>
        <v>0.1</v>
      </c>
      <c r="BB8" s="17">
        <f t="shared" si="18"/>
        <v>0.1</v>
      </c>
      <c r="BC8" s="17">
        <f t="shared" si="19"/>
        <v>0.1</v>
      </c>
      <c r="BD8" s="17">
        <f t="shared" si="20"/>
        <v>0.1</v>
      </c>
      <c r="BE8" s="17">
        <f t="shared" si="21"/>
        <v>0.1</v>
      </c>
      <c r="BF8" s="17">
        <f t="shared" si="22"/>
        <v>0.1</v>
      </c>
      <c r="BG8" s="17">
        <f t="shared" si="23"/>
        <v>0.1</v>
      </c>
      <c r="BH8" s="17">
        <f t="shared" si="24"/>
        <v>0.1</v>
      </c>
      <c r="BI8" s="17">
        <f t="shared" si="25"/>
        <v>0.1</v>
      </c>
      <c r="BJ8" s="17">
        <f t="shared" si="26"/>
        <v>0.1</v>
      </c>
      <c r="BK8" s="17">
        <f t="shared" si="27"/>
        <v>0.1</v>
      </c>
      <c r="BL8" s="17">
        <f t="shared" si="28"/>
        <v>0.1</v>
      </c>
      <c r="BM8" s="17">
        <f t="shared" si="29"/>
        <v>0.1</v>
      </c>
      <c r="BN8" s="17">
        <f t="shared" si="30"/>
        <v>0.1</v>
      </c>
      <c r="BO8" s="17">
        <f t="shared" si="31"/>
        <v>0.1</v>
      </c>
      <c r="BP8" s="17">
        <f t="shared" si="32"/>
        <v>0.1</v>
      </c>
      <c r="BQ8" s="17">
        <f t="shared" si="33"/>
        <v>0.1</v>
      </c>
      <c r="BR8" s="17">
        <f t="shared" si="34"/>
        <v>0.1</v>
      </c>
      <c r="BS8" s="17">
        <f t="shared" si="35"/>
        <v>0.1</v>
      </c>
    </row>
    <row r="9" spans="1:71" ht="18" customHeight="1" x14ac:dyDescent="0.2">
      <c r="A9" s="127" t="s">
        <v>58</v>
      </c>
      <c r="B9" s="128"/>
      <c r="C9" s="60" t="str">
        <f>IF((COUNTA('Résultats test rentrée français'!C6,'Résultats test rentrée français'!C7,'Résultats test rentrée français'!C10))&lt;&gt;3,"⌛",(ROUND(AVERAGE('Résultats test rentrée français'!C6,'Résultats test rentrée français'!C7,'Résultats test rentrée français'!C10),0)))</f>
        <v>⌛</v>
      </c>
      <c r="D9" s="60" t="str">
        <f>IF((COUNTA('Résultats test rentrée français'!D6,'Résultats test rentrée français'!D7,'Résultats test rentrée français'!D10))&lt;&gt;3,"⌛",(ROUND(AVERAGE('Résultats test rentrée français'!D6,'Résultats test rentrée français'!D7,'Résultats test rentrée français'!D10),0)))</f>
        <v>⌛</v>
      </c>
      <c r="E9" s="60" t="str">
        <f>IF((COUNTA('Résultats test rentrée français'!E6,'Résultats test rentrée français'!E7,'Résultats test rentrée français'!E10))&lt;&gt;3,"⌛",(ROUND(AVERAGE('Résultats test rentrée français'!E6,'Résultats test rentrée français'!E7,'Résultats test rentrée français'!E10),0)))</f>
        <v>⌛</v>
      </c>
      <c r="F9" s="60" t="str">
        <f>IF((COUNTA('Résultats test rentrée français'!F6,'Résultats test rentrée français'!F7,'Résultats test rentrée français'!F10))&lt;&gt;3,"⌛",(ROUND(AVERAGE('Résultats test rentrée français'!F6,'Résultats test rentrée français'!F7,'Résultats test rentrée français'!F10),0)))</f>
        <v>⌛</v>
      </c>
      <c r="G9" s="60" t="str">
        <f>IF((COUNTA('Résultats test rentrée français'!G6,'Résultats test rentrée français'!G7,'Résultats test rentrée français'!G10))&lt;&gt;3,"⌛",(ROUND(AVERAGE('Résultats test rentrée français'!G6,'Résultats test rentrée français'!G7,'Résultats test rentrée français'!G10),0)))</f>
        <v>⌛</v>
      </c>
      <c r="H9" s="60" t="str">
        <f>IF((COUNTA('Résultats test rentrée français'!H6,'Résultats test rentrée français'!H7,'Résultats test rentrée français'!H10))&lt;&gt;3,"⌛",(ROUND(AVERAGE('Résultats test rentrée français'!H6,'Résultats test rentrée français'!H7,'Résultats test rentrée français'!H10),0)))</f>
        <v>⌛</v>
      </c>
      <c r="I9" s="60" t="str">
        <f>IF((COUNTA('Résultats test rentrée français'!I6,'Résultats test rentrée français'!I7,'Résultats test rentrée français'!I10))&lt;&gt;3,"⌛",(ROUND(AVERAGE('Résultats test rentrée français'!I6,'Résultats test rentrée français'!I7,'Résultats test rentrée français'!I10),0)))</f>
        <v>⌛</v>
      </c>
      <c r="J9" s="60" t="str">
        <f>IF((COUNTA('Résultats test rentrée français'!J6,'Résultats test rentrée français'!J7,'Résultats test rentrée français'!J10))&lt;&gt;3,"⌛",(ROUND(AVERAGE('Résultats test rentrée français'!J6,'Résultats test rentrée français'!J7,'Résultats test rentrée français'!J10),0)))</f>
        <v>⌛</v>
      </c>
      <c r="K9" s="60" t="str">
        <f>IF((COUNTA('Résultats test rentrée français'!K6,'Résultats test rentrée français'!K7,'Résultats test rentrée français'!K10))&lt;&gt;3,"⌛",(ROUND(AVERAGE('Résultats test rentrée français'!K6,'Résultats test rentrée français'!K7,'Résultats test rentrée français'!K10),0)))</f>
        <v>⌛</v>
      </c>
      <c r="L9" s="60" t="str">
        <f>IF((COUNTA('Résultats test rentrée français'!L6,'Résultats test rentrée français'!L7,'Résultats test rentrée français'!L10))&lt;&gt;3,"⌛",(ROUND(AVERAGE('Résultats test rentrée français'!L6,'Résultats test rentrée français'!L7,'Résultats test rentrée français'!L10),0)))</f>
        <v>⌛</v>
      </c>
      <c r="M9" s="60" t="str">
        <f>IF((COUNTA('Résultats test rentrée français'!M6,'Résultats test rentrée français'!M7,'Résultats test rentrée français'!M10))&lt;&gt;3,"⌛",(ROUND(AVERAGE('Résultats test rentrée français'!M6,'Résultats test rentrée français'!M7,'Résultats test rentrée français'!M10),0)))</f>
        <v>⌛</v>
      </c>
      <c r="N9" s="60" t="str">
        <f>IF((COUNTA('Résultats test rentrée français'!N6,'Résultats test rentrée français'!N7,'Résultats test rentrée français'!N10))&lt;&gt;3,"⌛",(ROUND(AVERAGE('Résultats test rentrée français'!N6,'Résultats test rentrée français'!N7,'Résultats test rentrée français'!N10),0)))</f>
        <v>⌛</v>
      </c>
      <c r="O9" s="60" t="str">
        <f>IF((COUNTA('Résultats test rentrée français'!O6,'Résultats test rentrée français'!O7,'Résultats test rentrée français'!O10))&lt;&gt;3,"⌛",(ROUND(AVERAGE('Résultats test rentrée français'!O6,'Résultats test rentrée français'!O7,'Résultats test rentrée français'!O10),0)))</f>
        <v>⌛</v>
      </c>
      <c r="P9" s="60" t="str">
        <f>IF((COUNTA('Résultats test rentrée français'!P6,'Résultats test rentrée français'!P7,'Résultats test rentrée français'!P10))&lt;&gt;3,"⌛",(ROUND(AVERAGE('Résultats test rentrée français'!P6,'Résultats test rentrée français'!P7,'Résultats test rentrée français'!P10),0)))</f>
        <v>⌛</v>
      </c>
      <c r="Q9" s="60" t="str">
        <f>IF((COUNTA('Résultats test rentrée français'!Q6,'Résultats test rentrée français'!Q7,'Résultats test rentrée français'!Q10))&lt;&gt;3,"⌛",(ROUND(AVERAGE('Résultats test rentrée français'!Q6,'Résultats test rentrée français'!Q7,'Résultats test rentrée français'!Q10),0)))</f>
        <v>⌛</v>
      </c>
      <c r="R9" s="60" t="str">
        <f>IF((COUNTA('Résultats test rentrée français'!R6,'Résultats test rentrée français'!R7,'Résultats test rentrée français'!R10))&lt;&gt;3,"⌛",(ROUND(AVERAGE('Résultats test rentrée français'!R6,'Résultats test rentrée français'!R7,'Résultats test rentrée français'!R10),0)))</f>
        <v>⌛</v>
      </c>
      <c r="S9" s="60" t="str">
        <f>IF((COUNTA('Résultats test rentrée français'!S6,'Résultats test rentrée français'!S7,'Résultats test rentrée français'!S10))&lt;&gt;3,"⌛",(ROUND(AVERAGE('Résultats test rentrée français'!S6,'Résultats test rentrée français'!S7,'Résultats test rentrée français'!S10),0)))</f>
        <v>⌛</v>
      </c>
      <c r="T9" s="60" t="str">
        <f>IF((COUNTA('Résultats test rentrée français'!T6,'Résultats test rentrée français'!T7,'Résultats test rentrée français'!T10))&lt;&gt;3,"⌛",(ROUND(AVERAGE('Résultats test rentrée français'!T6,'Résultats test rentrée français'!T7,'Résultats test rentrée français'!T10),0)))</f>
        <v>⌛</v>
      </c>
      <c r="U9" s="60" t="str">
        <f>IF((COUNTA('Résultats test rentrée français'!U6,'Résultats test rentrée français'!U7,'Résultats test rentrée français'!U10))&lt;&gt;3,"⌛",(ROUND(AVERAGE('Résultats test rentrée français'!U6,'Résultats test rentrée français'!U7,'Résultats test rentrée français'!U10),0)))</f>
        <v>⌛</v>
      </c>
      <c r="V9" s="60" t="str">
        <f>IF((COUNTA('Résultats test rentrée français'!V6,'Résultats test rentrée français'!V7,'Résultats test rentrée français'!V10))&lt;&gt;3,"⌛",(ROUND(AVERAGE('Résultats test rentrée français'!V6,'Résultats test rentrée français'!V7,'Résultats test rentrée français'!V10),0)))</f>
        <v>⌛</v>
      </c>
      <c r="W9" s="60" t="str">
        <f>IF((COUNTA('Résultats test rentrée français'!W6,'Résultats test rentrée français'!W7,'Résultats test rentrée français'!W10))&lt;&gt;3,"⌛",(ROUND(AVERAGE('Résultats test rentrée français'!W6,'Résultats test rentrée français'!W7,'Résultats test rentrée français'!W10),0)))</f>
        <v>⌛</v>
      </c>
      <c r="X9" s="60" t="str">
        <f>IF((COUNTA('Résultats test rentrée français'!X6,'Résultats test rentrée français'!X7,'Résultats test rentrée français'!X10))&lt;&gt;3,"⌛",(ROUND(AVERAGE('Résultats test rentrée français'!X6,'Résultats test rentrée français'!X7,'Résultats test rentrée français'!X10),0)))</f>
        <v>⌛</v>
      </c>
      <c r="Y9" s="60" t="str">
        <f>IF((COUNTA('Résultats test rentrée français'!Y6,'Résultats test rentrée français'!Y7,'Résultats test rentrée français'!Y10))&lt;&gt;3,"⌛",(ROUND(AVERAGE('Résultats test rentrée français'!Y6,'Résultats test rentrée français'!Y7,'Résultats test rentrée français'!Y10),0)))</f>
        <v>⌛</v>
      </c>
      <c r="Z9" s="60" t="str">
        <f>IF((COUNTA('Résultats test rentrée français'!Z6,'Résultats test rentrée français'!Z7,'Résultats test rentrée français'!Z10))&lt;&gt;3,"⌛",(ROUND(AVERAGE('Résultats test rentrée français'!Z6,'Résultats test rentrée français'!Z7,'Résultats test rentrée français'!Z10),0)))</f>
        <v>⌛</v>
      </c>
      <c r="AA9" s="60" t="str">
        <f>IF((COUNTA('Résultats test rentrée français'!AA6,'Résultats test rentrée français'!AA7,'Résultats test rentrée français'!AA10))&lt;&gt;3,"⌛",(ROUND(AVERAGE('Résultats test rentrée français'!AA6,'Résultats test rentrée français'!AA7,'Résultats test rentrée français'!AA10),0)))</f>
        <v>⌛</v>
      </c>
      <c r="AB9" s="60" t="str">
        <f>IF((COUNTA('Résultats test rentrée français'!AB6,'Résultats test rentrée français'!AB7,'Résultats test rentrée français'!AB10))&lt;&gt;3,"⌛",(ROUND(AVERAGE('Résultats test rentrée français'!AB6,'Résultats test rentrée français'!AB7,'Résultats test rentrée français'!AB10),0)))</f>
        <v>⌛</v>
      </c>
      <c r="AC9" s="60" t="str">
        <f>IF((COUNTA('Résultats test rentrée français'!AC6,'Résultats test rentrée français'!AC7,'Résultats test rentrée français'!AC10))&lt;&gt;3,"⌛",(ROUND(AVERAGE('Résultats test rentrée français'!AC6,'Résultats test rentrée français'!AC7,'Résultats test rentrée français'!AC10),0)))</f>
        <v>⌛</v>
      </c>
      <c r="AD9" s="60" t="str">
        <f>IF((COUNTA('Résultats test rentrée français'!AD6,'Résultats test rentrée français'!AD7,'Résultats test rentrée français'!AD10))&lt;&gt;3,"⌛",(ROUND(AVERAGE('Résultats test rentrée français'!AD6,'Résultats test rentrée français'!AD7,'Résultats test rentrée français'!AD10),0)))</f>
        <v>⌛</v>
      </c>
      <c r="AE9" s="60" t="str">
        <f>IF((COUNTA('Résultats test rentrée français'!AE6,'Résultats test rentrée français'!AE7,'Résultats test rentrée français'!AE10))&lt;&gt;3,"⌛",(ROUND(AVERAGE('Résultats test rentrée français'!AE6,'Résultats test rentrée français'!AE7,'Résultats test rentrée français'!AE10),0)))</f>
        <v>⌛</v>
      </c>
      <c r="AF9" s="60" t="str">
        <f>IF((COUNTA('Résultats test rentrée français'!AF6,'Résultats test rentrée français'!AF7,'Résultats test rentrée français'!AF10))&lt;&gt;3,"⌛",(ROUND(AVERAGE('Résultats test rentrée français'!AF6,'Résultats test rentrée français'!AF7,'Résultats test rentrée français'!AF10),0)))</f>
        <v>⌛</v>
      </c>
      <c r="AH9" s="17" t="str">
        <f t="shared" si="36"/>
        <v>Composante : LECTURE ET COMPREHENSION DE L’ECRIT</v>
      </c>
      <c r="AI9" s="17" t="str">
        <f>'Mes élèves'!A8</f>
        <v>Elève 7</v>
      </c>
      <c r="AJ9" s="17" t="str">
        <f t="shared" si="0"/>
        <v>⌛</v>
      </c>
      <c r="AK9" s="17" t="str">
        <f t="shared" si="0"/>
        <v>⌛</v>
      </c>
      <c r="AL9" s="17" t="str">
        <f t="shared" si="0"/>
        <v>⌛</v>
      </c>
      <c r="AM9" s="17" t="str">
        <f t="shared" si="0"/>
        <v>⌛</v>
      </c>
      <c r="AN9" s="17" t="str">
        <f t="shared" si="0"/>
        <v>⌛</v>
      </c>
      <c r="AO9" s="17" t="str">
        <f t="shared" si="0"/>
        <v>⌛</v>
      </c>
      <c r="AP9" s="17" t="str">
        <f t="shared" si="0"/>
        <v>⌛</v>
      </c>
      <c r="AR9" s="17">
        <f t="shared" si="8"/>
        <v>0.1</v>
      </c>
      <c r="AS9" s="17">
        <f t="shared" si="9"/>
        <v>0.1</v>
      </c>
      <c r="AT9" s="17">
        <f t="shared" si="10"/>
        <v>0.1</v>
      </c>
      <c r="AU9" s="17">
        <f t="shared" si="11"/>
        <v>0.1</v>
      </c>
      <c r="AV9" s="17">
        <f t="shared" si="12"/>
        <v>0.1</v>
      </c>
      <c r="AW9" s="17">
        <f t="shared" si="13"/>
        <v>0.1</v>
      </c>
      <c r="AX9" s="17">
        <f t="shared" si="14"/>
        <v>0.1</v>
      </c>
      <c r="AY9" s="17">
        <f t="shared" si="15"/>
        <v>0.1</v>
      </c>
      <c r="AZ9" s="17">
        <f t="shared" si="16"/>
        <v>0.1</v>
      </c>
      <c r="BA9" s="17">
        <f t="shared" si="17"/>
        <v>0.1</v>
      </c>
      <c r="BB9" s="17">
        <f t="shared" si="18"/>
        <v>0.1</v>
      </c>
      <c r="BC9" s="17">
        <f t="shared" si="19"/>
        <v>0.1</v>
      </c>
      <c r="BD9" s="17">
        <f t="shared" si="20"/>
        <v>0.1</v>
      </c>
      <c r="BE9" s="17">
        <f t="shared" si="21"/>
        <v>0.1</v>
      </c>
      <c r="BF9" s="17">
        <f t="shared" si="22"/>
        <v>0.1</v>
      </c>
      <c r="BG9" s="17">
        <f t="shared" si="23"/>
        <v>0.1</v>
      </c>
      <c r="BH9" s="17">
        <f t="shared" si="24"/>
        <v>0.1</v>
      </c>
      <c r="BI9" s="17">
        <f t="shared" si="25"/>
        <v>0.1</v>
      </c>
      <c r="BJ9" s="17">
        <f t="shared" si="26"/>
        <v>0.1</v>
      </c>
      <c r="BK9" s="17">
        <f t="shared" si="27"/>
        <v>0.1</v>
      </c>
      <c r="BL9" s="17">
        <f t="shared" si="28"/>
        <v>0.1</v>
      </c>
      <c r="BM9" s="17">
        <f t="shared" si="29"/>
        <v>0.1</v>
      </c>
      <c r="BN9" s="17">
        <f t="shared" si="30"/>
        <v>0.1</v>
      </c>
      <c r="BO9" s="17">
        <f t="shared" si="31"/>
        <v>0.1</v>
      </c>
      <c r="BP9" s="17">
        <f t="shared" si="32"/>
        <v>0.1</v>
      </c>
      <c r="BQ9" s="17">
        <f t="shared" si="33"/>
        <v>0.1</v>
      </c>
      <c r="BR9" s="17">
        <f t="shared" si="34"/>
        <v>0.1</v>
      </c>
      <c r="BS9" s="17">
        <f t="shared" si="35"/>
        <v>0.1</v>
      </c>
    </row>
    <row r="10" spans="1:71" ht="19.5" hidden="1" customHeight="1" x14ac:dyDescent="0.25">
      <c r="A10" s="113" t="s">
        <v>33</v>
      </c>
      <c r="B10" s="114"/>
      <c r="C10" s="16"/>
      <c r="D10" s="16"/>
      <c r="E10" s="16"/>
      <c r="F10" s="16"/>
      <c r="G10" s="16"/>
      <c r="H10" s="16"/>
      <c r="I10" s="16"/>
      <c r="J10" s="16"/>
      <c r="K10" s="16"/>
      <c r="L10" s="16"/>
      <c r="M10" s="16"/>
      <c r="N10" s="16"/>
      <c r="O10" s="16"/>
      <c r="P10" s="16"/>
      <c r="Q10" s="16"/>
      <c r="R10" s="16"/>
      <c r="S10" s="16"/>
      <c r="T10" s="16"/>
      <c r="U10" s="16"/>
      <c r="V10" s="16"/>
      <c r="W10" s="16"/>
      <c r="X10" s="16"/>
      <c r="Y10" s="16"/>
      <c r="Z10" s="16"/>
      <c r="AA10" s="16"/>
      <c r="AB10" s="16"/>
      <c r="AC10" s="16"/>
      <c r="AD10" s="16"/>
      <c r="AE10" s="16"/>
      <c r="AF10" s="16"/>
      <c r="AH10" s="17" t="str">
        <f t="shared" si="36"/>
        <v>Ensemble des items a à f</v>
      </c>
      <c r="AI10" s="17" t="str">
        <f>'Mes élèves'!A9</f>
        <v>Elève 8</v>
      </c>
      <c r="AJ10" s="17" t="str">
        <f t="shared" si="0"/>
        <v>⌛</v>
      </c>
      <c r="AK10" s="17" t="str">
        <f t="shared" si="0"/>
        <v>⌛</v>
      </c>
      <c r="AL10" s="17" t="str">
        <f t="shared" si="0"/>
        <v>⌛</v>
      </c>
      <c r="AM10" s="17" t="str">
        <f t="shared" si="0"/>
        <v>⌛</v>
      </c>
      <c r="AN10" s="17" t="str">
        <f t="shared" si="0"/>
        <v>⌛</v>
      </c>
      <c r="AO10" s="17" t="str">
        <f t="shared" si="0"/>
        <v>⌛</v>
      </c>
      <c r="AP10" s="17" t="str">
        <f t="shared" si="0"/>
        <v>⌛</v>
      </c>
      <c r="AR10" s="17">
        <f t="shared" si="8"/>
        <v>0.1</v>
      </c>
      <c r="AS10" s="17">
        <f t="shared" si="9"/>
        <v>0.1</v>
      </c>
      <c r="AT10" s="17">
        <f t="shared" si="10"/>
        <v>0.1</v>
      </c>
      <c r="AU10" s="17">
        <f t="shared" si="11"/>
        <v>0.1</v>
      </c>
      <c r="AV10" s="17">
        <f t="shared" si="12"/>
        <v>0.1</v>
      </c>
      <c r="AW10" s="17">
        <f t="shared" si="13"/>
        <v>0.1</v>
      </c>
      <c r="AX10" s="17">
        <f t="shared" si="14"/>
        <v>0.1</v>
      </c>
      <c r="AY10" s="17">
        <f t="shared" si="15"/>
        <v>0.1</v>
      </c>
      <c r="AZ10" s="17">
        <f t="shared" si="16"/>
        <v>0.1</v>
      </c>
      <c r="BA10" s="17">
        <f t="shared" si="17"/>
        <v>0.1</v>
      </c>
      <c r="BB10" s="17">
        <f t="shared" si="18"/>
        <v>0.1</v>
      </c>
      <c r="BC10" s="17">
        <f t="shared" si="19"/>
        <v>0.1</v>
      </c>
      <c r="BD10" s="17">
        <f t="shared" si="20"/>
        <v>0.1</v>
      </c>
      <c r="BE10" s="17">
        <f t="shared" si="21"/>
        <v>0.1</v>
      </c>
      <c r="BF10" s="17">
        <f t="shared" si="22"/>
        <v>0.1</v>
      </c>
      <c r="BG10" s="17">
        <f t="shared" si="23"/>
        <v>0.1</v>
      </c>
      <c r="BH10" s="17">
        <f t="shared" si="24"/>
        <v>0.1</v>
      </c>
      <c r="BI10" s="17">
        <f t="shared" si="25"/>
        <v>0.1</v>
      </c>
      <c r="BJ10" s="17">
        <f t="shared" si="26"/>
        <v>0.1</v>
      </c>
      <c r="BK10" s="17">
        <f t="shared" si="27"/>
        <v>0.1</v>
      </c>
      <c r="BL10" s="17">
        <f t="shared" si="28"/>
        <v>0.1</v>
      </c>
      <c r="BM10" s="17">
        <f t="shared" si="29"/>
        <v>0.1</v>
      </c>
      <c r="BN10" s="17">
        <f t="shared" si="30"/>
        <v>0.1</v>
      </c>
      <c r="BO10" s="17">
        <f t="shared" si="31"/>
        <v>0.1</v>
      </c>
      <c r="BP10" s="17">
        <f t="shared" si="32"/>
        <v>0.1</v>
      </c>
      <c r="BQ10" s="17">
        <f t="shared" si="33"/>
        <v>0.1</v>
      </c>
      <c r="BR10" s="17">
        <f t="shared" si="34"/>
        <v>0.1</v>
      </c>
      <c r="BS10" s="17">
        <f t="shared" si="35"/>
        <v>0.1</v>
      </c>
    </row>
    <row r="11" spans="1:71" s="62" customFormat="1" ht="25.5" hidden="1" customHeight="1" x14ac:dyDescent="0.25">
      <c r="A11" s="131" t="s">
        <v>52</v>
      </c>
      <c r="B11" s="132"/>
      <c r="C11" s="61"/>
      <c r="D11" s="61"/>
      <c r="E11" s="61"/>
      <c r="F11" s="61"/>
      <c r="G11" s="61"/>
      <c r="H11" s="61"/>
      <c r="I11" s="61"/>
      <c r="J11" s="61"/>
      <c r="K11" s="61"/>
      <c r="L11" s="61"/>
      <c r="M11" s="61"/>
      <c r="N11" s="61"/>
      <c r="O11" s="61"/>
      <c r="P11" s="61"/>
      <c r="Q11" s="61"/>
      <c r="R11" s="61"/>
      <c r="S11" s="61"/>
      <c r="T11" s="61"/>
      <c r="U11" s="61"/>
      <c r="V11" s="61"/>
      <c r="W11" s="61"/>
      <c r="X11" s="61"/>
      <c r="Y11" s="61"/>
      <c r="Z11" s="61"/>
      <c r="AA11" s="61"/>
      <c r="AB11" s="61"/>
      <c r="AC11" s="61"/>
      <c r="AD11" s="61"/>
      <c r="AE11" s="61"/>
      <c r="AF11" s="61"/>
      <c r="AH11" s="17" t="str">
        <f t="shared" si="36"/>
        <v>Composante : ECRITURE</v>
      </c>
      <c r="AI11" s="17" t="str">
        <f>'Mes élèves'!A10</f>
        <v>Elève 9</v>
      </c>
      <c r="AJ11" s="17" t="str">
        <f t="shared" si="0"/>
        <v>⌛</v>
      </c>
      <c r="AK11" s="17" t="str">
        <f t="shared" si="0"/>
        <v>⌛</v>
      </c>
      <c r="AL11" s="17" t="str">
        <f t="shared" si="0"/>
        <v>⌛</v>
      </c>
      <c r="AM11" s="17" t="str">
        <f t="shared" si="0"/>
        <v>⌛</v>
      </c>
      <c r="AN11" s="17" t="str">
        <f t="shared" si="0"/>
        <v>⌛</v>
      </c>
      <c r="AO11" s="17" t="str">
        <f t="shared" si="0"/>
        <v>⌛</v>
      </c>
      <c r="AP11" s="17" t="str">
        <f t="shared" si="0"/>
        <v>⌛</v>
      </c>
      <c r="AR11" s="17">
        <f t="shared" si="8"/>
        <v>0.1</v>
      </c>
      <c r="AS11" s="17">
        <f t="shared" si="9"/>
        <v>0.1</v>
      </c>
      <c r="AT11" s="17">
        <f t="shared" si="10"/>
        <v>0.1</v>
      </c>
      <c r="AU11" s="17">
        <f t="shared" si="11"/>
        <v>0.1</v>
      </c>
      <c r="AV11" s="17">
        <f t="shared" si="12"/>
        <v>0.1</v>
      </c>
      <c r="AW11" s="17">
        <f t="shared" si="13"/>
        <v>0.1</v>
      </c>
      <c r="AX11" s="17">
        <f t="shared" si="14"/>
        <v>0.1</v>
      </c>
      <c r="AY11" s="17">
        <f t="shared" si="15"/>
        <v>0.1</v>
      </c>
      <c r="AZ11" s="17">
        <f t="shared" si="16"/>
        <v>0.1</v>
      </c>
      <c r="BA11" s="17">
        <f t="shared" si="17"/>
        <v>0.1</v>
      </c>
      <c r="BB11" s="17">
        <f t="shared" si="18"/>
        <v>0.1</v>
      </c>
      <c r="BC11" s="17">
        <f t="shared" si="19"/>
        <v>0.1</v>
      </c>
      <c r="BD11" s="17">
        <f t="shared" si="20"/>
        <v>0.1</v>
      </c>
      <c r="BE11" s="17">
        <f t="shared" si="21"/>
        <v>0.1</v>
      </c>
      <c r="BF11" s="17">
        <f t="shared" si="22"/>
        <v>0.1</v>
      </c>
      <c r="BG11" s="17">
        <f t="shared" si="23"/>
        <v>0.1</v>
      </c>
      <c r="BH11" s="17">
        <f t="shared" si="24"/>
        <v>0.1</v>
      </c>
      <c r="BI11" s="17">
        <f t="shared" si="25"/>
        <v>0.1</v>
      </c>
      <c r="BJ11" s="17">
        <f t="shared" si="26"/>
        <v>0.1</v>
      </c>
      <c r="BK11" s="17">
        <f t="shared" si="27"/>
        <v>0.1</v>
      </c>
      <c r="BL11" s="17">
        <f t="shared" si="28"/>
        <v>0.1</v>
      </c>
      <c r="BM11" s="17">
        <f t="shared" si="29"/>
        <v>0.1</v>
      </c>
      <c r="BN11" s="17">
        <f t="shared" si="30"/>
        <v>0.1</v>
      </c>
      <c r="BO11" s="17">
        <f t="shared" si="31"/>
        <v>0.1</v>
      </c>
      <c r="BP11" s="17">
        <f t="shared" si="32"/>
        <v>0.1</v>
      </c>
      <c r="BQ11" s="17">
        <f t="shared" si="33"/>
        <v>0.1</v>
      </c>
      <c r="BR11" s="17">
        <f t="shared" si="34"/>
        <v>0.1</v>
      </c>
      <c r="BS11" s="17">
        <f t="shared" si="35"/>
        <v>0.1</v>
      </c>
    </row>
    <row r="12" spans="1:71" ht="19.5" customHeight="1" x14ac:dyDescent="0.25">
      <c r="A12" s="113" t="s">
        <v>34</v>
      </c>
      <c r="B12" s="114"/>
      <c r="C12" s="16"/>
      <c r="D12" s="16"/>
      <c r="E12" s="16"/>
      <c r="F12" s="16"/>
      <c r="G12" s="16"/>
      <c r="H12" s="16"/>
      <c r="I12" s="16"/>
      <c r="J12" s="16"/>
      <c r="K12" s="16"/>
      <c r="L12" s="16"/>
      <c r="M12" s="16"/>
      <c r="N12" s="16"/>
      <c r="O12" s="16"/>
      <c r="P12" s="16"/>
      <c r="Q12" s="16"/>
      <c r="R12" s="16"/>
      <c r="S12" s="16"/>
      <c r="T12" s="16"/>
      <c r="U12" s="16"/>
      <c r="V12" s="16"/>
      <c r="W12" s="16"/>
      <c r="X12" s="16"/>
      <c r="Y12" s="16"/>
      <c r="Z12" s="16"/>
      <c r="AA12" s="16"/>
      <c r="AB12" s="16"/>
      <c r="AC12" s="16"/>
      <c r="AD12" s="16"/>
      <c r="AE12" s="16"/>
      <c r="AF12" s="16"/>
      <c r="AH12" s="17" t="str">
        <f t="shared" si="36"/>
        <v>Copie (g,h)</v>
      </c>
      <c r="AI12" s="17" t="str">
        <f>'Mes élèves'!A11</f>
        <v>Elève 10</v>
      </c>
      <c r="AJ12" s="17" t="str">
        <f t="shared" si="0"/>
        <v>⌛</v>
      </c>
      <c r="AK12" s="17" t="str">
        <f t="shared" si="0"/>
        <v>⌛</v>
      </c>
      <c r="AL12" s="17" t="str">
        <f t="shared" si="0"/>
        <v>⌛</v>
      </c>
      <c r="AM12" s="17" t="str">
        <f t="shared" si="0"/>
        <v>⌛</v>
      </c>
      <c r="AN12" s="17" t="str">
        <f t="shared" si="0"/>
        <v>⌛</v>
      </c>
      <c r="AO12" s="17" t="str">
        <f t="shared" si="0"/>
        <v>⌛</v>
      </c>
      <c r="AP12" s="17" t="str">
        <f t="shared" si="0"/>
        <v>⌛</v>
      </c>
      <c r="AR12" s="17">
        <f t="shared" si="8"/>
        <v>0.1</v>
      </c>
      <c r="AS12" s="17">
        <f t="shared" si="9"/>
        <v>0.1</v>
      </c>
      <c r="AT12" s="17">
        <f t="shared" si="10"/>
        <v>0.1</v>
      </c>
      <c r="AU12" s="17">
        <f t="shared" si="11"/>
        <v>0.1</v>
      </c>
      <c r="AV12" s="17">
        <f t="shared" si="12"/>
        <v>0.1</v>
      </c>
      <c r="AW12" s="17">
        <f t="shared" si="13"/>
        <v>0.1</v>
      </c>
      <c r="AX12" s="17">
        <f t="shared" si="14"/>
        <v>0.1</v>
      </c>
      <c r="AY12" s="17">
        <f t="shared" si="15"/>
        <v>0.1</v>
      </c>
      <c r="AZ12" s="17">
        <f t="shared" si="16"/>
        <v>0.1</v>
      </c>
      <c r="BA12" s="17">
        <f t="shared" si="17"/>
        <v>0.1</v>
      </c>
      <c r="BB12" s="17">
        <f t="shared" si="18"/>
        <v>0.1</v>
      </c>
      <c r="BC12" s="17">
        <f t="shared" si="19"/>
        <v>0.1</v>
      </c>
      <c r="BD12" s="17">
        <f t="shared" si="20"/>
        <v>0.1</v>
      </c>
      <c r="BE12" s="17">
        <f t="shared" si="21"/>
        <v>0.1</v>
      </c>
      <c r="BF12" s="17">
        <f t="shared" si="22"/>
        <v>0.1</v>
      </c>
      <c r="BG12" s="17">
        <f t="shared" si="23"/>
        <v>0.1</v>
      </c>
      <c r="BH12" s="17">
        <f t="shared" si="24"/>
        <v>0.1</v>
      </c>
      <c r="BI12" s="17">
        <f t="shared" si="25"/>
        <v>0.1</v>
      </c>
      <c r="BJ12" s="17">
        <f t="shared" si="26"/>
        <v>0.1</v>
      </c>
      <c r="BK12" s="17">
        <f t="shared" si="27"/>
        <v>0.1</v>
      </c>
      <c r="BL12" s="17">
        <f t="shared" si="28"/>
        <v>0.1</v>
      </c>
      <c r="BM12" s="17">
        <f t="shared" si="29"/>
        <v>0.1</v>
      </c>
      <c r="BN12" s="17">
        <f t="shared" si="30"/>
        <v>0.1</v>
      </c>
      <c r="BO12" s="17">
        <f t="shared" si="31"/>
        <v>0.1</v>
      </c>
      <c r="BP12" s="17">
        <f t="shared" si="32"/>
        <v>0.1</v>
      </c>
      <c r="BQ12" s="17">
        <f t="shared" si="33"/>
        <v>0.1</v>
      </c>
      <c r="BR12" s="17">
        <f t="shared" si="34"/>
        <v>0.1</v>
      </c>
      <c r="BS12" s="17">
        <f t="shared" si="35"/>
        <v>0.1</v>
      </c>
    </row>
    <row r="13" spans="1:71" s="64" customFormat="1" ht="18" customHeight="1" x14ac:dyDescent="0.25">
      <c r="A13" s="129" t="s">
        <v>53</v>
      </c>
      <c r="B13" s="130"/>
      <c r="C13" s="63" t="str">
        <f>IF((COUNTA('Résultats test rentrée français'!C12:C13))&lt;&gt;2,"⌛",(ROUND(AVERAGE('Résultats test rentrée français'!C12:C13),0)))</f>
        <v>⌛</v>
      </c>
      <c r="D13" s="63" t="str">
        <f>IF((COUNTA('Résultats test rentrée français'!D12:D13))&lt;&gt;2,"⌛",(ROUND(AVERAGE('Résultats test rentrée français'!D12:D13),0)))</f>
        <v>⌛</v>
      </c>
      <c r="E13" s="63" t="str">
        <f>IF((COUNTA('Résultats test rentrée français'!E12:E13))&lt;&gt;2,"⌛",(ROUND(AVERAGE('Résultats test rentrée français'!E12:E13),0)))</f>
        <v>⌛</v>
      </c>
      <c r="F13" s="63" t="str">
        <f>IF((COUNTA('Résultats test rentrée français'!F12:F13))&lt;&gt;2,"⌛",(ROUND(AVERAGE('Résultats test rentrée français'!F12:F13),0)))</f>
        <v>⌛</v>
      </c>
      <c r="G13" s="63" t="str">
        <f>IF((COUNTA('Résultats test rentrée français'!G12:G13))&lt;&gt;2,"⌛",(ROUND(AVERAGE('Résultats test rentrée français'!G12:G13),0)))</f>
        <v>⌛</v>
      </c>
      <c r="H13" s="63" t="str">
        <f>IF((COUNTA('Résultats test rentrée français'!H12:H13))&lt;&gt;2,"⌛",(ROUND(AVERAGE('Résultats test rentrée français'!H12:H13),0)))</f>
        <v>⌛</v>
      </c>
      <c r="I13" s="63" t="str">
        <f>IF((COUNTA('Résultats test rentrée français'!I12:I13))&lt;&gt;2,"⌛",(ROUND(AVERAGE('Résultats test rentrée français'!I12:I13),0)))</f>
        <v>⌛</v>
      </c>
      <c r="J13" s="63" t="str">
        <f>IF((COUNTA('Résultats test rentrée français'!J12:J13))&lt;&gt;2,"⌛",(ROUND(AVERAGE('Résultats test rentrée français'!J12:J13),0)))</f>
        <v>⌛</v>
      </c>
      <c r="K13" s="63" t="str">
        <f>IF((COUNTA('Résultats test rentrée français'!K12:K13))&lt;&gt;2,"⌛",(ROUND(AVERAGE('Résultats test rentrée français'!K12:K13),0)))</f>
        <v>⌛</v>
      </c>
      <c r="L13" s="63" t="str">
        <f>IF((COUNTA('Résultats test rentrée français'!L12:L13))&lt;&gt;2,"⌛",(ROUND(AVERAGE('Résultats test rentrée français'!L12:L13),0)))</f>
        <v>⌛</v>
      </c>
      <c r="M13" s="63" t="str">
        <f>IF((COUNTA('Résultats test rentrée français'!M12:M13))&lt;&gt;2,"⌛",(ROUND(AVERAGE('Résultats test rentrée français'!M12:M13),0)))</f>
        <v>⌛</v>
      </c>
      <c r="N13" s="63" t="str">
        <f>IF((COUNTA('Résultats test rentrée français'!N12:N13))&lt;&gt;2,"⌛",(ROUND(AVERAGE('Résultats test rentrée français'!N12:N13),0)))</f>
        <v>⌛</v>
      </c>
      <c r="O13" s="63" t="str">
        <f>IF((COUNTA('Résultats test rentrée français'!O12:O13))&lt;&gt;2,"⌛",(ROUND(AVERAGE('Résultats test rentrée français'!O12:O13),0)))</f>
        <v>⌛</v>
      </c>
      <c r="P13" s="63" t="str">
        <f>IF((COUNTA('Résultats test rentrée français'!P12:P13))&lt;&gt;2,"⌛",(ROUND(AVERAGE('Résultats test rentrée français'!P12:P13),0)))</f>
        <v>⌛</v>
      </c>
      <c r="Q13" s="63" t="str">
        <f>IF((COUNTA('Résultats test rentrée français'!Q12:Q13))&lt;&gt;2,"⌛",(ROUND(AVERAGE('Résultats test rentrée français'!Q12:Q13),0)))</f>
        <v>⌛</v>
      </c>
      <c r="R13" s="63" t="str">
        <f>IF((COUNTA('Résultats test rentrée français'!R12:R13))&lt;&gt;2,"⌛",(ROUND(AVERAGE('Résultats test rentrée français'!R12:R13),0)))</f>
        <v>⌛</v>
      </c>
      <c r="S13" s="63" t="str">
        <f>IF((COUNTA('Résultats test rentrée français'!S12:S13))&lt;&gt;2,"⌛",(ROUND(AVERAGE('Résultats test rentrée français'!S12:S13),0)))</f>
        <v>⌛</v>
      </c>
      <c r="T13" s="63" t="str">
        <f>IF((COUNTA('Résultats test rentrée français'!T12:T13))&lt;&gt;2,"⌛",(ROUND(AVERAGE('Résultats test rentrée français'!T12:T13),0)))</f>
        <v>⌛</v>
      </c>
      <c r="U13" s="63" t="str">
        <f>IF((COUNTA('Résultats test rentrée français'!U12:U13))&lt;&gt;2,"⌛",(ROUND(AVERAGE('Résultats test rentrée français'!U12:U13),0)))</f>
        <v>⌛</v>
      </c>
      <c r="V13" s="63" t="str">
        <f>IF((COUNTA('Résultats test rentrée français'!V12:V13))&lt;&gt;2,"⌛",(ROUND(AVERAGE('Résultats test rentrée français'!V12:V13),0)))</f>
        <v>⌛</v>
      </c>
      <c r="W13" s="63" t="str">
        <f>IF((COUNTA('Résultats test rentrée français'!W12:W13))&lt;&gt;2,"⌛",(ROUND(AVERAGE('Résultats test rentrée français'!W12:W13),0)))</f>
        <v>⌛</v>
      </c>
      <c r="X13" s="63" t="str">
        <f>IF((COUNTA('Résultats test rentrée français'!X12:X13))&lt;&gt;2,"⌛",(ROUND(AVERAGE('Résultats test rentrée français'!X12:X13),0)))</f>
        <v>⌛</v>
      </c>
      <c r="Y13" s="63" t="str">
        <f>IF((COUNTA('Résultats test rentrée français'!Y12:Y13))&lt;&gt;2,"⌛",(ROUND(AVERAGE('Résultats test rentrée français'!Y12:Y13),0)))</f>
        <v>⌛</v>
      </c>
      <c r="Z13" s="63" t="str">
        <f>IF((COUNTA('Résultats test rentrée français'!Z12:Z13))&lt;&gt;2,"⌛",(ROUND(AVERAGE('Résultats test rentrée français'!Z12:Z13),0)))</f>
        <v>⌛</v>
      </c>
      <c r="AA13" s="63" t="str">
        <f>IF((COUNTA('Résultats test rentrée français'!AA12:AA13))&lt;&gt;2,"⌛",(ROUND(AVERAGE('Résultats test rentrée français'!AA12:AA13),0)))</f>
        <v>⌛</v>
      </c>
      <c r="AB13" s="63" t="str">
        <f>IF((COUNTA('Résultats test rentrée français'!AB12:AB13))&lt;&gt;2,"⌛",(ROUND(AVERAGE('Résultats test rentrée français'!AB12:AB13),0)))</f>
        <v>⌛</v>
      </c>
      <c r="AC13" s="63" t="str">
        <f>IF((COUNTA('Résultats test rentrée français'!AC12:AC13))&lt;&gt;2,"⌛",(ROUND(AVERAGE('Résultats test rentrée français'!AC12:AC13),0)))</f>
        <v>⌛</v>
      </c>
      <c r="AD13" s="63" t="str">
        <f>IF((COUNTA('Résultats test rentrée français'!AD12:AD13))&lt;&gt;2,"⌛",(ROUND(AVERAGE('Résultats test rentrée français'!AD12:AD13),0)))</f>
        <v>⌛</v>
      </c>
      <c r="AE13" s="63" t="str">
        <f>IF((COUNTA('Résultats test rentrée français'!AE12:AE13))&lt;&gt;2,"⌛",(ROUND(AVERAGE('Résultats test rentrée français'!AE12:AE13),0)))</f>
        <v>⌛</v>
      </c>
      <c r="AF13" s="63" t="str">
        <f>IF((COUNTA('Résultats test rentrée français'!AF12:AF13))&lt;&gt;2,"⌛",(ROUND(AVERAGE('Résultats test rentrée français'!AF12:AF13),0)))</f>
        <v>⌛</v>
      </c>
      <c r="AH13" s="64" t="str">
        <f t="shared" si="36"/>
        <v xml:space="preserve">Composante : ETUDE DE LA LANGUE/ ORTHOGRAPHE </v>
      </c>
      <c r="AI13" s="64" t="str">
        <f>'Mes élèves'!A12</f>
        <v>Elève 11</v>
      </c>
      <c r="AJ13" s="64" t="str">
        <f t="shared" ref="AJ13:AP22" si="37">INDEX(composantesresultats,MATCH(AJ$2,composante,0),MATCH($AI13,ELEVESCOMPOSANTE,0))</f>
        <v>⌛</v>
      </c>
      <c r="AK13" s="64" t="str">
        <f t="shared" si="37"/>
        <v>⌛</v>
      </c>
      <c r="AL13" s="64" t="str">
        <f t="shared" si="37"/>
        <v>⌛</v>
      </c>
      <c r="AM13" s="64" t="str">
        <f t="shared" si="37"/>
        <v>⌛</v>
      </c>
      <c r="AN13" s="64" t="str">
        <f t="shared" si="37"/>
        <v>⌛</v>
      </c>
      <c r="AO13" s="64" t="str">
        <f t="shared" si="37"/>
        <v>⌛</v>
      </c>
      <c r="AP13" s="64" t="str">
        <f t="shared" si="37"/>
        <v>⌛</v>
      </c>
      <c r="AR13" s="64">
        <f t="shared" si="8"/>
        <v>0.1</v>
      </c>
      <c r="AS13" s="64">
        <f t="shared" si="9"/>
        <v>0.1</v>
      </c>
      <c r="AT13" s="64">
        <f t="shared" si="10"/>
        <v>0.1</v>
      </c>
      <c r="AU13" s="64">
        <f t="shared" si="11"/>
        <v>0.1</v>
      </c>
      <c r="AV13" s="64">
        <f t="shared" si="12"/>
        <v>0.1</v>
      </c>
      <c r="AW13" s="64">
        <f t="shared" si="13"/>
        <v>0.1</v>
      </c>
      <c r="AX13" s="64">
        <f t="shared" si="14"/>
        <v>0.1</v>
      </c>
      <c r="AY13" s="64">
        <f t="shared" si="15"/>
        <v>0.1</v>
      </c>
      <c r="AZ13" s="64">
        <f t="shared" si="16"/>
        <v>0.1</v>
      </c>
      <c r="BA13" s="64">
        <f t="shared" si="17"/>
        <v>0.1</v>
      </c>
      <c r="BB13" s="64">
        <f t="shared" si="18"/>
        <v>0.1</v>
      </c>
      <c r="BC13" s="64">
        <f t="shared" si="19"/>
        <v>0.1</v>
      </c>
      <c r="BD13" s="64">
        <f t="shared" si="20"/>
        <v>0.1</v>
      </c>
      <c r="BE13" s="64">
        <f t="shared" si="21"/>
        <v>0.1</v>
      </c>
      <c r="BF13" s="64">
        <f t="shared" si="22"/>
        <v>0.1</v>
      </c>
      <c r="BG13" s="64">
        <f t="shared" si="23"/>
        <v>0.1</v>
      </c>
      <c r="BH13" s="64">
        <f t="shared" si="24"/>
        <v>0.1</v>
      </c>
      <c r="BI13" s="64">
        <f t="shared" si="25"/>
        <v>0.1</v>
      </c>
      <c r="BJ13" s="64">
        <f t="shared" si="26"/>
        <v>0.1</v>
      </c>
      <c r="BK13" s="64">
        <f t="shared" si="27"/>
        <v>0.1</v>
      </c>
      <c r="BL13" s="64">
        <f t="shared" si="28"/>
        <v>0.1</v>
      </c>
      <c r="BM13" s="64">
        <f t="shared" si="29"/>
        <v>0.1</v>
      </c>
      <c r="BN13" s="64">
        <f t="shared" si="30"/>
        <v>0.1</v>
      </c>
      <c r="BO13" s="64">
        <f t="shared" si="31"/>
        <v>0.1</v>
      </c>
      <c r="BP13" s="64">
        <f t="shared" si="32"/>
        <v>0.1</v>
      </c>
      <c r="BQ13" s="64">
        <f t="shared" si="33"/>
        <v>0.1</v>
      </c>
      <c r="BR13" s="64">
        <f t="shared" si="34"/>
        <v>0.1</v>
      </c>
      <c r="BS13" s="64">
        <f t="shared" si="35"/>
        <v>0.1</v>
      </c>
    </row>
    <row r="14" spans="1:71" ht="19.5" customHeight="1" x14ac:dyDescent="0.25">
      <c r="A14" s="113" t="s">
        <v>35</v>
      </c>
      <c r="B14" s="114"/>
      <c r="C14" s="16"/>
      <c r="D14" s="16"/>
      <c r="E14" s="16"/>
      <c r="F14" s="16"/>
      <c r="G14" s="16"/>
      <c r="H14" s="16"/>
      <c r="I14" s="16"/>
      <c r="J14" s="16"/>
      <c r="K14" s="16"/>
      <c r="L14" s="16"/>
      <c r="M14" s="16"/>
      <c r="N14" s="16"/>
      <c r="O14" s="16"/>
      <c r="P14" s="16"/>
      <c r="Q14" s="16"/>
      <c r="R14" s="16"/>
      <c r="S14" s="16"/>
      <c r="T14" s="16"/>
      <c r="U14" s="16"/>
      <c r="V14" s="16"/>
      <c r="W14" s="16"/>
      <c r="X14" s="16"/>
      <c r="Y14" s="16"/>
      <c r="Z14" s="16"/>
      <c r="AA14" s="16"/>
      <c r="AB14" s="16"/>
      <c r="AC14" s="16"/>
      <c r="AD14" s="16"/>
      <c r="AE14" s="16"/>
      <c r="AF14" s="16"/>
      <c r="AH14" s="17" t="str">
        <f t="shared" si="36"/>
        <v>Orthographe lexicale (i,j)</v>
      </c>
      <c r="AI14" s="17" t="str">
        <f>'Mes élèves'!A13</f>
        <v>Elève 12</v>
      </c>
      <c r="AJ14" s="17" t="str">
        <f t="shared" si="37"/>
        <v>⌛</v>
      </c>
      <c r="AK14" s="17" t="str">
        <f t="shared" si="37"/>
        <v>⌛</v>
      </c>
      <c r="AL14" s="17" t="str">
        <f t="shared" si="37"/>
        <v>⌛</v>
      </c>
      <c r="AM14" s="17" t="str">
        <f t="shared" si="37"/>
        <v>⌛</v>
      </c>
      <c r="AN14" s="17" t="str">
        <f t="shared" si="37"/>
        <v>⌛</v>
      </c>
      <c r="AO14" s="17" t="str">
        <f t="shared" si="37"/>
        <v>⌛</v>
      </c>
      <c r="AP14" s="17" t="str">
        <f t="shared" si="37"/>
        <v>⌛</v>
      </c>
      <c r="AR14" s="17">
        <f t="shared" si="8"/>
        <v>0.1</v>
      </c>
      <c r="AS14" s="17">
        <f t="shared" si="9"/>
        <v>0.1</v>
      </c>
      <c r="AT14" s="17">
        <f t="shared" si="10"/>
        <v>0.1</v>
      </c>
      <c r="AU14" s="17">
        <f t="shared" si="11"/>
        <v>0.1</v>
      </c>
      <c r="AV14" s="17">
        <f t="shared" si="12"/>
        <v>0.1</v>
      </c>
      <c r="AW14" s="17">
        <f t="shared" si="13"/>
        <v>0.1</v>
      </c>
      <c r="AX14" s="17">
        <f t="shared" si="14"/>
        <v>0.1</v>
      </c>
      <c r="AY14" s="17">
        <f t="shared" si="15"/>
        <v>0.1</v>
      </c>
      <c r="AZ14" s="17">
        <f t="shared" si="16"/>
        <v>0.1</v>
      </c>
      <c r="BA14" s="17">
        <f t="shared" si="17"/>
        <v>0.1</v>
      </c>
      <c r="BB14" s="17">
        <f t="shared" si="18"/>
        <v>0.1</v>
      </c>
      <c r="BC14" s="17">
        <f t="shared" si="19"/>
        <v>0.1</v>
      </c>
      <c r="BD14" s="17">
        <f t="shared" si="20"/>
        <v>0.1</v>
      </c>
      <c r="BE14" s="17">
        <f t="shared" si="21"/>
        <v>0.1</v>
      </c>
      <c r="BF14" s="17">
        <f t="shared" si="22"/>
        <v>0.1</v>
      </c>
      <c r="BG14" s="17">
        <f t="shared" si="23"/>
        <v>0.1</v>
      </c>
      <c r="BH14" s="17">
        <f t="shared" si="24"/>
        <v>0.1</v>
      </c>
      <c r="BI14" s="17">
        <f t="shared" si="25"/>
        <v>0.1</v>
      </c>
      <c r="BJ14" s="17">
        <f t="shared" si="26"/>
        <v>0.1</v>
      </c>
      <c r="BK14" s="17">
        <f t="shared" si="27"/>
        <v>0.1</v>
      </c>
      <c r="BL14" s="17">
        <f t="shared" si="28"/>
        <v>0.1</v>
      </c>
      <c r="BM14" s="17">
        <f t="shared" si="29"/>
        <v>0.1</v>
      </c>
      <c r="BN14" s="17">
        <f t="shared" si="30"/>
        <v>0.1</v>
      </c>
      <c r="BO14" s="17">
        <f t="shared" si="31"/>
        <v>0.1</v>
      </c>
      <c r="BP14" s="17">
        <f t="shared" si="32"/>
        <v>0.1</v>
      </c>
      <c r="BQ14" s="17">
        <f t="shared" si="33"/>
        <v>0.1</v>
      </c>
      <c r="BR14" s="17">
        <f t="shared" si="34"/>
        <v>0.1</v>
      </c>
      <c r="BS14" s="17">
        <f t="shared" si="35"/>
        <v>0.1</v>
      </c>
    </row>
    <row r="15" spans="1:71" ht="18" customHeight="1" x14ac:dyDescent="0.25">
      <c r="A15" s="112" t="s">
        <v>54</v>
      </c>
      <c r="B15" s="112"/>
      <c r="C15" s="60" t="str">
        <f>IF((COUNTA('Résultats test rentrée français'!C15:C16))&lt;&gt;2,"⌛",(ROUND(AVERAGE('Résultats test rentrée français'!C15:C16),0)))</f>
        <v>⌛</v>
      </c>
      <c r="D15" s="60" t="str">
        <f>IF((COUNTA('Résultats test rentrée français'!D15:D16))&lt;&gt;2,"⌛",(ROUND(AVERAGE('Résultats test rentrée français'!D15:D16),0)))</f>
        <v>⌛</v>
      </c>
      <c r="E15" s="60" t="str">
        <f>IF((COUNTA('Résultats test rentrée français'!E15:E16))&lt;&gt;2,"⌛",(ROUND(AVERAGE('Résultats test rentrée français'!E15:E16),0)))</f>
        <v>⌛</v>
      </c>
      <c r="F15" s="60" t="str">
        <f>IF((COUNTA('Résultats test rentrée français'!F15:F16))&lt;&gt;2,"⌛",(ROUND(AVERAGE('Résultats test rentrée français'!F15:F16),0)))</f>
        <v>⌛</v>
      </c>
      <c r="G15" s="60" t="str">
        <f>IF((COUNTA('Résultats test rentrée français'!G15:G16))&lt;&gt;2,"⌛",(ROUND(AVERAGE('Résultats test rentrée français'!G15:G16),0)))</f>
        <v>⌛</v>
      </c>
      <c r="H15" s="60" t="str">
        <f>IF((COUNTA('Résultats test rentrée français'!H15:H16))&lt;&gt;2,"⌛",(ROUND(AVERAGE('Résultats test rentrée français'!H15:H16),0)))</f>
        <v>⌛</v>
      </c>
      <c r="I15" s="60" t="str">
        <f>IF((COUNTA('Résultats test rentrée français'!I15:I16))&lt;&gt;2,"⌛",(ROUND(AVERAGE('Résultats test rentrée français'!I15:I16),0)))</f>
        <v>⌛</v>
      </c>
      <c r="J15" s="60" t="str">
        <f>IF((COUNTA('Résultats test rentrée français'!J15:J16))&lt;&gt;2,"⌛",(ROUND(AVERAGE('Résultats test rentrée français'!J15:J16),0)))</f>
        <v>⌛</v>
      </c>
      <c r="K15" s="60" t="str">
        <f>IF((COUNTA('Résultats test rentrée français'!K15:K16))&lt;&gt;2,"⌛",(ROUND(AVERAGE('Résultats test rentrée français'!K15:K16),0)))</f>
        <v>⌛</v>
      </c>
      <c r="L15" s="60" t="str">
        <f>IF((COUNTA('Résultats test rentrée français'!L15:L16))&lt;&gt;2,"⌛",(ROUND(AVERAGE('Résultats test rentrée français'!L15:L16),0)))</f>
        <v>⌛</v>
      </c>
      <c r="M15" s="60" t="str">
        <f>IF((COUNTA('Résultats test rentrée français'!M15:M16))&lt;&gt;2,"⌛",(ROUND(AVERAGE('Résultats test rentrée français'!M15:M16),0)))</f>
        <v>⌛</v>
      </c>
      <c r="N15" s="60" t="str">
        <f>IF((COUNTA('Résultats test rentrée français'!N15:N16))&lt;&gt;2,"⌛",(ROUND(AVERAGE('Résultats test rentrée français'!N15:N16),0)))</f>
        <v>⌛</v>
      </c>
      <c r="O15" s="60" t="str">
        <f>IF((COUNTA('Résultats test rentrée français'!O15:O16))&lt;&gt;2,"⌛",(ROUND(AVERAGE('Résultats test rentrée français'!O15:O16),0)))</f>
        <v>⌛</v>
      </c>
      <c r="P15" s="60" t="str">
        <f>IF((COUNTA('Résultats test rentrée français'!P15:P16))&lt;&gt;2,"⌛",(ROUND(AVERAGE('Résultats test rentrée français'!P15:P16),0)))</f>
        <v>⌛</v>
      </c>
      <c r="Q15" s="60" t="str">
        <f>IF((COUNTA('Résultats test rentrée français'!Q15:Q16))&lt;&gt;2,"⌛",(ROUND(AVERAGE('Résultats test rentrée français'!Q15:Q16),0)))</f>
        <v>⌛</v>
      </c>
      <c r="R15" s="60" t="str">
        <f>IF((COUNTA('Résultats test rentrée français'!R15:R16))&lt;&gt;2,"⌛",(ROUND(AVERAGE('Résultats test rentrée français'!R15:R16),0)))</f>
        <v>⌛</v>
      </c>
      <c r="S15" s="60" t="str">
        <f>IF((COUNTA('Résultats test rentrée français'!S15:S16))&lt;&gt;2,"⌛",(ROUND(AVERAGE('Résultats test rentrée français'!S15:S16),0)))</f>
        <v>⌛</v>
      </c>
      <c r="T15" s="60" t="str">
        <f>IF((COUNTA('Résultats test rentrée français'!T15:T16))&lt;&gt;2,"⌛",(ROUND(AVERAGE('Résultats test rentrée français'!T15:T16),0)))</f>
        <v>⌛</v>
      </c>
      <c r="U15" s="60" t="str">
        <f>IF((COUNTA('Résultats test rentrée français'!U15:U16))&lt;&gt;2,"⌛",(ROUND(AVERAGE('Résultats test rentrée français'!U15:U16),0)))</f>
        <v>⌛</v>
      </c>
      <c r="V15" s="60" t="str">
        <f>IF((COUNTA('Résultats test rentrée français'!V15:V16))&lt;&gt;2,"⌛",(ROUND(AVERAGE('Résultats test rentrée français'!V15:V16),0)))</f>
        <v>⌛</v>
      </c>
      <c r="W15" s="60" t="str">
        <f>IF((COUNTA('Résultats test rentrée français'!W15:W16))&lt;&gt;2,"⌛",(ROUND(AVERAGE('Résultats test rentrée français'!W15:W16),0)))</f>
        <v>⌛</v>
      </c>
      <c r="X15" s="60" t="str">
        <f>IF((COUNTA('Résultats test rentrée français'!X15:X16))&lt;&gt;2,"⌛",(ROUND(AVERAGE('Résultats test rentrée français'!X15:X16),0)))</f>
        <v>⌛</v>
      </c>
      <c r="Y15" s="60" t="str">
        <f>IF((COUNTA('Résultats test rentrée français'!Y15:Y16))&lt;&gt;2,"⌛",(ROUND(AVERAGE('Résultats test rentrée français'!Y15:Y16),0)))</f>
        <v>⌛</v>
      </c>
      <c r="Z15" s="60" t="str">
        <f>IF((COUNTA('Résultats test rentrée français'!Z15:Z16))&lt;&gt;2,"⌛",(ROUND(AVERAGE('Résultats test rentrée français'!Z15:Z16),0)))</f>
        <v>⌛</v>
      </c>
      <c r="AA15" s="60" t="str">
        <f>IF((COUNTA('Résultats test rentrée français'!AA15:AA16))&lt;&gt;2,"⌛",(ROUND(AVERAGE('Résultats test rentrée français'!AA15:AA16),0)))</f>
        <v>⌛</v>
      </c>
      <c r="AB15" s="60" t="str">
        <f>IF((COUNTA('Résultats test rentrée français'!AB15:AB16))&lt;&gt;2,"⌛",(ROUND(AVERAGE('Résultats test rentrée français'!AB15:AB16),0)))</f>
        <v>⌛</v>
      </c>
      <c r="AC15" s="60" t="str">
        <f>IF((COUNTA('Résultats test rentrée français'!AC15:AC16))&lt;&gt;2,"⌛",(ROUND(AVERAGE('Résultats test rentrée français'!AC15:AC16),0)))</f>
        <v>⌛</v>
      </c>
      <c r="AD15" s="60" t="str">
        <f>IF((COUNTA('Résultats test rentrée français'!AD15:AD16))&lt;&gt;2,"⌛",(ROUND(AVERAGE('Résultats test rentrée français'!AD15:AD16),0)))</f>
        <v>⌛</v>
      </c>
      <c r="AE15" s="60" t="str">
        <f>IF((COUNTA('Résultats test rentrée français'!AE15:AE16))&lt;&gt;2,"⌛",(ROUND(AVERAGE('Résultats test rentrée français'!AE15:AE16),0)))</f>
        <v>⌛</v>
      </c>
      <c r="AF15" s="60" t="str">
        <f>IF((COUNTA('Résultats test rentrée français'!AF15:AF16))&lt;&gt;2,"⌛",(ROUND(AVERAGE('Résultats test rentrée français'!AF15:AF16),0)))</f>
        <v>⌛</v>
      </c>
      <c r="AH15" s="17" t="str">
        <f t="shared" si="36"/>
        <v>orthographe grammaticale (k,l)</v>
      </c>
      <c r="AI15" s="17" t="str">
        <f>'Mes élèves'!A14</f>
        <v>Elève 13</v>
      </c>
      <c r="AJ15" s="17" t="str">
        <f t="shared" si="37"/>
        <v>⌛</v>
      </c>
      <c r="AK15" s="17" t="str">
        <f t="shared" si="37"/>
        <v>⌛</v>
      </c>
      <c r="AL15" s="17" t="str">
        <f t="shared" si="37"/>
        <v>⌛</v>
      </c>
      <c r="AM15" s="17" t="str">
        <f t="shared" si="37"/>
        <v>⌛</v>
      </c>
      <c r="AN15" s="17" t="str">
        <f t="shared" si="37"/>
        <v>⌛</v>
      </c>
      <c r="AO15" s="17" t="str">
        <f t="shared" si="37"/>
        <v>⌛</v>
      </c>
      <c r="AP15" s="17" t="str">
        <f t="shared" si="37"/>
        <v>⌛</v>
      </c>
      <c r="AR15" s="17">
        <f t="shared" si="8"/>
        <v>0.1</v>
      </c>
      <c r="AS15" s="17">
        <f t="shared" si="9"/>
        <v>0.1</v>
      </c>
      <c r="AT15" s="17">
        <f t="shared" si="10"/>
        <v>0.1</v>
      </c>
      <c r="AU15" s="17">
        <f t="shared" si="11"/>
        <v>0.1</v>
      </c>
      <c r="AV15" s="17">
        <f t="shared" si="12"/>
        <v>0.1</v>
      </c>
      <c r="AW15" s="17">
        <f t="shared" si="13"/>
        <v>0.1</v>
      </c>
      <c r="AX15" s="17">
        <f t="shared" si="14"/>
        <v>0.1</v>
      </c>
      <c r="AY15" s="17">
        <f t="shared" si="15"/>
        <v>0.1</v>
      </c>
      <c r="AZ15" s="17">
        <f t="shared" si="16"/>
        <v>0.1</v>
      </c>
      <c r="BA15" s="17">
        <f t="shared" si="17"/>
        <v>0.1</v>
      </c>
      <c r="BB15" s="17">
        <f t="shared" si="18"/>
        <v>0.1</v>
      </c>
      <c r="BC15" s="17">
        <f t="shared" si="19"/>
        <v>0.1</v>
      </c>
      <c r="BD15" s="17">
        <f t="shared" si="20"/>
        <v>0.1</v>
      </c>
      <c r="BE15" s="17">
        <f t="shared" si="21"/>
        <v>0.1</v>
      </c>
      <c r="BF15" s="17">
        <f t="shared" si="22"/>
        <v>0.1</v>
      </c>
      <c r="BG15" s="17">
        <f t="shared" si="23"/>
        <v>0.1</v>
      </c>
      <c r="BH15" s="17">
        <f t="shared" si="24"/>
        <v>0.1</v>
      </c>
      <c r="BI15" s="17">
        <f t="shared" si="25"/>
        <v>0.1</v>
      </c>
      <c r="BJ15" s="17">
        <f t="shared" si="26"/>
        <v>0.1</v>
      </c>
      <c r="BK15" s="17">
        <f t="shared" si="27"/>
        <v>0.1</v>
      </c>
      <c r="BL15" s="17">
        <f t="shared" si="28"/>
        <v>0.1</v>
      </c>
      <c r="BM15" s="17">
        <f t="shared" si="29"/>
        <v>0.1</v>
      </c>
      <c r="BN15" s="17">
        <f t="shared" si="30"/>
        <v>0.1</v>
      </c>
      <c r="BO15" s="17">
        <f t="shared" si="31"/>
        <v>0.1</v>
      </c>
      <c r="BP15" s="17">
        <f t="shared" si="32"/>
        <v>0.1</v>
      </c>
      <c r="BQ15" s="17">
        <f t="shared" si="33"/>
        <v>0.1</v>
      </c>
      <c r="BR15" s="17">
        <f t="shared" si="34"/>
        <v>0.1</v>
      </c>
      <c r="BS15" s="17">
        <f t="shared" si="35"/>
        <v>0.1</v>
      </c>
    </row>
    <row r="16" spans="1:71" ht="18" customHeight="1" x14ac:dyDescent="0.25">
      <c r="A16" s="112" t="s">
        <v>55</v>
      </c>
      <c r="B16" s="112"/>
      <c r="C16" s="60" t="str">
        <f>IF((COUNTA('Résultats test rentrée français'!C17:C18))&lt;&gt;2,"⌛",(ROUND(AVERAGE('Résultats test rentrée français'!C17:C18),0)))</f>
        <v>⌛</v>
      </c>
      <c r="D16" s="60" t="str">
        <f>IF((COUNTA('Résultats test rentrée français'!D17:D18))&lt;&gt;2,"⌛",(ROUND(AVERAGE('Résultats test rentrée français'!D17:D18),0)))</f>
        <v>⌛</v>
      </c>
      <c r="E16" s="60" t="str">
        <f>IF((COUNTA('Résultats test rentrée français'!E17:E18))&lt;&gt;2,"⌛",(ROUND(AVERAGE('Résultats test rentrée français'!E17:E18),0)))</f>
        <v>⌛</v>
      </c>
      <c r="F16" s="60" t="str">
        <f>IF((COUNTA('Résultats test rentrée français'!F17:F18))&lt;&gt;2,"⌛",(ROUND(AVERAGE('Résultats test rentrée français'!F17:F18),0)))</f>
        <v>⌛</v>
      </c>
      <c r="G16" s="60" t="str">
        <f>IF((COUNTA('Résultats test rentrée français'!G17:G18))&lt;&gt;2,"⌛",(ROUND(AVERAGE('Résultats test rentrée français'!G17:G18),0)))</f>
        <v>⌛</v>
      </c>
      <c r="H16" s="60" t="str">
        <f>IF((COUNTA('Résultats test rentrée français'!H17:H18))&lt;&gt;2,"⌛",(ROUND(AVERAGE('Résultats test rentrée français'!H17:H18),0)))</f>
        <v>⌛</v>
      </c>
      <c r="I16" s="60" t="str">
        <f>IF((COUNTA('Résultats test rentrée français'!I17:I18))&lt;&gt;2,"⌛",(ROUND(AVERAGE('Résultats test rentrée français'!I17:I18),0)))</f>
        <v>⌛</v>
      </c>
      <c r="J16" s="60" t="str">
        <f>IF((COUNTA('Résultats test rentrée français'!J17:J18))&lt;&gt;2,"⌛",(ROUND(AVERAGE('Résultats test rentrée français'!J17:J18),0)))</f>
        <v>⌛</v>
      </c>
      <c r="K16" s="60" t="str">
        <f>IF((COUNTA('Résultats test rentrée français'!K17:K18))&lt;&gt;2,"⌛",(ROUND(AVERAGE('Résultats test rentrée français'!K17:K18),0)))</f>
        <v>⌛</v>
      </c>
      <c r="L16" s="60" t="str">
        <f>IF((COUNTA('Résultats test rentrée français'!L17:L18))&lt;&gt;2,"⌛",(ROUND(AVERAGE('Résultats test rentrée français'!L17:L18),0)))</f>
        <v>⌛</v>
      </c>
      <c r="M16" s="60" t="str">
        <f>IF((COUNTA('Résultats test rentrée français'!M17:M18))&lt;&gt;2,"⌛",(ROUND(AVERAGE('Résultats test rentrée français'!M17:M18),0)))</f>
        <v>⌛</v>
      </c>
      <c r="N16" s="60" t="str">
        <f>IF((COUNTA('Résultats test rentrée français'!N17:N18))&lt;&gt;2,"⌛",(ROUND(AVERAGE('Résultats test rentrée français'!N17:N18),0)))</f>
        <v>⌛</v>
      </c>
      <c r="O16" s="60" t="str">
        <f>IF((COUNTA('Résultats test rentrée français'!O17:O18))&lt;&gt;2,"⌛",(ROUND(AVERAGE('Résultats test rentrée français'!O17:O18),0)))</f>
        <v>⌛</v>
      </c>
      <c r="P16" s="60" t="str">
        <f>IF((COUNTA('Résultats test rentrée français'!P17:P18))&lt;&gt;2,"⌛",(ROUND(AVERAGE('Résultats test rentrée français'!P17:P18),0)))</f>
        <v>⌛</v>
      </c>
      <c r="Q16" s="60" t="str">
        <f>IF((COUNTA('Résultats test rentrée français'!Q17:Q18))&lt;&gt;2,"⌛",(ROUND(AVERAGE('Résultats test rentrée français'!Q17:Q18),0)))</f>
        <v>⌛</v>
      </c>
      <c r="R16" s="60" t="str">
        <f>IF((COUNTA('Résultats test rentrée français'!R17:R18))&lt;&gt;2,"⌛",(ROUND(AVERAGE('Résultats test rentrée français'!R17:R18),0)))</f>
        <v>⌛</v>
      </c>
      <c r="S16" s="60" t="str">
        <f>IF((COUNTA('Résultats test rentrée français'!S17:S18))&lt;&gt;2,"⌛",(ROUND(AVERAGE('Résultats test rentrée français'!S17:S18),0)))</f>
        <v>⌛</v>
      </c>
      <c r="T16" s="60" t="str">
        <f>IF((COUNTA('Résultats test rentrée français'!T17:T18))&lt;&gt;2,"⌛",(ROUND(AVERAGE('Résultats test rentrée français'!T17:T18),0)))</f>
        <v>⌛</v>
      </c>
      <c r="U16" s="60" t="str">
        <f>IF((COUNTA('Résultats test rentrée français'!U17:U18))&lt;&gt;2,"⌛",(ROUND(AVERAGE('Résultats test rentrée français'!U17:U18),0)))</f>
        <v>⌛</v>
      </c>
      <c r="V16" s="60" t="str">
        <f>IF((COUNTA('Résultats test rentrée français'!V17:V18))&lt;&gt;2,"⌛",(ROUND(AVERAGE('Résultats test rentrée français'!V17:V18),0)))</f>
        <v>⌛</v>
      </c>
      <c r="W16" s="60" t="str">
        <f>IF((COUNTA('Résultats test rentrée français'!W17:W18))&lt;&gt;2,"⌛",(ROUND(AVERAGE('Résultats test rentrée français'!W17:W18),0)))</f>
        <v>⌛</v>
      </c>
      <c r="X16" s="60" t="str">
        <f>IF((COUNTA('Résultats test rentrée français'!X17:X18))&lt;&gt;2,"⌛",(ROUND(AVERAGE('Résultats test rentrée français'!X17:X18),0)))</f>
        <v>⌛</v>
      </c>
      <c r="Y16" s="60" t="str">
        <f>IF((COUNTA('Résultats test rentrée français'!Y17:Y18))&lt;&gt;2,"⌛",(ROUND(AVERAGE('Résultats test rentrée français'!Y17:Y18),0)))</f>
        <v>⌛</v>
      </c>
      <c r="Z16" s="60" t="str">
        <f>IF((COUNTA('Résultats test rentrée français'!Z17:Z18))&lt;&gt;2,"⌛",(ROUND(AVERAGE('Résultats test rentrée français'!Z17:Z18),0)))</f>
        <v>⌛</v>
      </c>
      <c r="AA16" s="60" t="str">
        <f>IF((COUNTA('Résultats test rentrée français'!AA17:AA18))&lt;&gt;2,"⌛",(ROUND(AVERAGE('Résultats test rentrée français'!AA17:AA18),0)))</f>
        <v>⌛</v>
      </c>
      <c r="AB16" s="60" t="str">
        <f>IF((COUNTA('Résultats test rentrée français'!AB17:AB18))&lt;&gt;2,"⌛",(ROUND(AVERAGE('Résultats test rentrée français'!AB17:AB18),0)))</f>
        <v>⌛</v>
      </c>
      <c r="AC16" s="60" t="str">
        <f>IF((COUNTA('Résultats test rentrée français'!AC17:AC18))&lt;&gt;2,"⌛",(ROUND(AVERAGE('Résultats test rentrée français'!AC17:AC18),0)))</f>
        <v>⌛</v>
      </c>
      <c r="AD16" s="60" t="str">
        <f>IF((COUNTA('Résultats test rentrée français'!AD17:AD18))&lt;&gt;2,"⌛",(ROUND(AVERAGE('Résultats test rentrée français'!AD17:AD18),0)))</f>
        <v>⌛</v>
      </c>
      <c r="AE16" s="60" t="str">
        <f>IF((COUNTA('Résultats test rentrée français'!AE17:AE18))&lt;&gt;2,"⌛",(ROUND(AVERAGE('Résultats test rentrée français'!AE17:AE18),0)))</f>
        <v>⌛</v>
      </c>
      <c r="AF16" s="60" t="str">
        <f>IF((COUNTA('Résultats test rentrée français'!AF17:AF18))&lt;&gt;2,"⌛",(ROUND(AVERAGE('Résultats test rentrée français'!AF17:AF18),0)))</f>
        <v>⌛</v>
      </c>
      <c r="AH16" s="17" t="str">
        <f t="shared" si="36"/>
        <v xml:space="preserve">Composante : ETUDE DE LA LANGUE/ GRAMMAIRE CONJUGAISON </v>
      </c>
      <c r="AI16" s="17" t="str">
        <f>'Mes élèves'!A15</f>
        <v>Elève 14</v>
      </c>
      <c r="AJ16" s="17" t="str">
        <f t="shared" si="37"/>
        <v>⌛</v>
      </c>
      <c r="AK16" s="17" t="str">
        <f t="shared" si="37"/>
        <v>⌛</v>
      </c>
      <c r="AL16" s="17" t="str">
        <f t="shared" si="37"/>
        <v>⌛</v>
      </c>
      <c r="AM16" s="17" t="str">
        <f t="shared" si="37"/>
        <v>⌛</v>
      </c>
      <c r="AN16" s="17" t="str">
        <f t="shared" si="37"/>
        <v>⌛</v>
      </c>
      <c r="AO16" s="17" t="str">
        <f t="shared" si="37"/>
        <v>⌛</v>
      </c>
      <c r="AP16" s="17" t="str">
        <f t="shared" si="37"/>
        <v>⌛</v>
      </c>
      <c r="AR16" s="17">
        <f t="shared" si="8"/>
        <v>0.1</v>
      </c>
      <c r="AS16" s="17">
        <f t="shared" si="9"/>
        <v>0.1</v>
      </c>
      <c r="AT16" s="17">
        <f t="shared" si="10"/>
        <v>0.1</v>
      </c>
      <c r="AU16" s="17">
        <f t="shared" si="11"/>
        <v>0.1</v>
      </c>
      <c r="AV16" s="17">
        <f t="shared" si="12"/>
        <v>0.1</v>
      </c>
      <c r="AW16" s="17">
        <f t="shared" si="13"/>
        <v>0.1</v>
      </c>
      <c r="AX16" s="17">
        <f t="shared" si="14"/>
        <v>0.1</v>
      </c>
      <c r="AY16" s="17">
        <f t="shared" si="15"/>
        <v>0.1</v>
      </c>
      <c r="AZ16" s="17">
        <f t="shared" si="16"/>
        <v>0.1</v>
      </c>
      <c r="BA16" s="17">
        <f t="shared" si="17"/>
        <v>0.1</v>
      </c>
      <c r="BB16" s="17">
        <f t="shared" si="18"/>
        <v>0.1</v>
      </c>
      <c r="BC16" s="17">
        <f t="shared" si="19"/>
        <v>0.1</v>
      </c>
      <c r="BD16" s="17">
        <f t="shared" si="20"/>
        <v>0.1</v>
      </c>
      <c r="BE16" s="17">
        <f t="shared" si="21"/>
        <v>0.1</v>
      </c>
      <c r="BF16" s="17">
        <f t="shared" si="22"/>
        <v>0.1</v>
      </c>
      <c r="BG16" s="17">
        <f t="shared" si="23"/>
        <v>0.1</v>
      </c>
      <c r="BH16" s="17">
        <f t="shared" si="24"/>
        <v>0.1</v>
      </c>
      <c r="BI16" s="17">
        <f t="shared" si="25"/>
        <v>0.1</v>
      </c>
      <c r="BJ16" s="17">
        <f t="shared" si="26"/>
        <v>0.1</v>
      </c>
      <c r="BK16" s="17">
        <f t="shared" si="27"/>
        <v>0.1</v>
      </c>
      <c r="BL16" s="17">
        <f t="shared" si="28"/>
        <v>0.1</v>
      </c>
      <c r="BM16" s="17">
        <f t="shared" si="29"/>
        <v>0.1</v>
      </c>
      <c r="BN16" s="17">
        <f t="shared" si="30"/>
        <v>0.1</v>
      </c>
      <c r="BO16" s="17">
        <f t="shared" si="31"/>
        <v>0.1</v>
      </c>
      <c r="BP16" s="17">
        <f t="shared" si="32"/>
        <v>0.1</v>
      </c>
      <c r="BQ16" s="17">
        <f t="shared" si="33"/>
        <v>0.1</v>
      </c>
      <c r="BR16" s="17">
        <f t="shared" si="34"/>
        <v>0.1</v>
      </c>
      <c r="BS16" s="17">
        <f t="shared" si="35"/>
        <v>0.1</v>
      </c>
    </row>
    <row r="17" spans="1:71" ht="19.5" customHeight="1" x14ac:dyDescent="0.25">
      <c r="A17" s="113" t="s">
        <v>36</v>
      </c>
      <c r="B17" s="114"/>
      <c r="C17" s="16"/>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H17" s="17" t="str">
        <f t="shared" si="36"/>
        <v>grammaire de mots et de phrases (m,n,o)</v>
      </c>
      <c r="AI17" s="17" t="str">
        <f>'Mes élèves'!A16</f>
        <v>Elève 15</v>
      </c>
      <c r="AJ17" s="17" t="str">
        <f t="shared" si="37"/>
        <v>⌛</v>
      </c>
      <c r="AK17" s="17" t="str">
        <f t="shared" si="37"/>
        <v>⌛</v>
      </c>
      <c r="AL17" s="17" t="str">
        <f t="shared" si="37"/>
        <v>⌛</v>
      </c>
      <c r="AM17" s="17" t="str">
        <f t="shared" si="37"/>
        <v>⌛</v>
      </c>
      <c r="AN17" s="17" t="str">
        <f t="shared" si="37"/>
        <v>⌛</v>
      </c>
      <c r="AO17" s="17" t="str">
        <f t="shared" si="37"/>
        <v>⌛</v>
      </c>
      <c r="AP17" s="17" t="str">
        <f t="shared" si="37"/>
        <v>⌛</v>
      </c>
      <c r="AR17" s="17">
        <f t="shared" si="8"/>
        <v>0.1</v>
      </c>
      <c r="AS17" s="17">
        <f t="shared" si="9"/>
        <v>0.1</v>
      </c>
      <c r="AT17" s="17">
        <f t="shared" si="10"/>
        <v>0.1</v>
      </c>
      <c r="AU17" s="17">
        <f t="shared" si="11"/>
        <v>0.1</v>
      </c>
      <c r="AV17" s="17">
        <f t="shared" si="12"/>
        <v>0.1</v>
      </c>
      <c r="AW17" s="17">
        <f t="shared" si="13"/>
        <v>0.1</v>
      </c>
      <c r="AX17" s="17">
        <f t="shared" si="14"/>
        <v>0.1</v>
      </c>
      <c r="AY17" s="17">
        <f t="shared" si="15"/>
        <v>0.1</v>
      </c>
      <c r="AZ17" s="17">
        <f t="shared" si="16"/>
        <v>0.1</v>
      </c>
      <c r="BA17" s="17">
        <f t="shared" si="17"/>
        <v>0.1</v>
      </c>
      <c r="BB17" s="17">
        <f t="shared" si="18"/>
        <v>0.1</v>
      </c>
      <c r="BC17" s="17">
        <f t="shared" si="19"/>
        <v>0.1</v>
      </c>
      <c r="BD17" s="17">
        <f t="shared" si="20"/>
        <v>0.1</v>
      </c>
      <c r="BE17" s="17">
        <f t="shared" si="21"/>
        <v>0.1</v>
      </c>
      <c r="BF17" s="17">
        <f t="shared" si="22"/>
        <v>0.1</v>
      </c>
      <c r="BG17" s="17">
        <f t="shared" si="23"/>
        <v>0.1</v>
      </c>
      <c r="BH17" s="17">
        <f t="shared" si="24"/>
        <v>0.1</v>
      </c>
      <c r="BI17" s="17">
        <f t="shared" si="25"/>
        <v>0.1</v>
      </c>
      <c r="BJ17" s="17">
        <f t="shared" si="26"/>
        <v>0.1</v>
      </c>
      <c r="BK17" s="17">
        <f t="shared" si="27"/>
        <v>0.1</v>
      </c>
      <c r="BL17" s="17">
        <f t="shared" si="28"/>
        <v>0.1</v>
      </c>
      <c r="BM17" s="17">
        <f t="shared" si="29"/>
        <v>0.1</v>
      </c>
      <c r="BN17" s="17">
        <f t="shared" si="30"/>
        <v>0.1</v>
      </c>
      <c r="BO17" s="17">
        <f t="shared" si="31"/>
        <v>0.1</v>
      </c>
      <c r="BP17" s="17">
        <f t="shared" si="32"/>
        <v>0.1</v>
      </c>
      <c r="BQ17" s="17">
        <f t="shared" si="33"/>
        <v>0.1</v>
      </c>
      <c r="BR17" s="17">
        <f t="shared" si="34"/>
        <v>0.1</v>
      </c>
      <c r="BS17" s="17">
        <f t="shared" si="35"/>
        <v>0.1</v>
      </c>
    </row>
    <row r="18" spans="1:71" ht="18" customHeight="1" x14ac:dyDescent="0.25">
      <c r="A18" s="112" t="s">
        <v>56</v>
      </c>
      <c r="B18" s="112"/>
      <c r="C18" s="60" t="str">
        <f>IF((COUNTA('Résultats test rentrée français'!C20:C22))&lt;&gt;3,"⌛",(ROUND(AVERAGE('Résultats test rentrée français'!C20:C22),0)))</f>
        <v>⌛</v>
      </c>
      <c r="D18" s="60" t="str">
        <f>IF((COUNTA('Résultats test rentrée français'!D20:D22))&lt;&gt;3,"⌛",(ROUND(AVERAGE('Résultats test rentrée français'!D20:D22),0)))</f>
        <v>⌛</v>
      </c>
      <c r="E18" s="60" t="str">
        <f>IF((COUNTA('Résultats test rentrée français'!E20:E22))&lt;&gt;3,"⌛",(ROUND(AVERAGE('Résultats test rentrée français'!E20:E22),0)))</f>
        <v>⌛</v>
      </c>
      <c r="F18" s="60" t="str">
        <f>IF((COUNTA('Résultats test rentrée français'!F20:F22))&lt;&gt;3,"⌛",(ROUND(AVERAGE('Résultats test rentrée français'!F20:F22),0)))</f>
        <v>⌛</v>
      </c>
      <c r="G18" s="60" t="str">
        <f>IF((COUNTA('Résultats test rentrée français'!G20:G22))&lt;&gt;3,"⌛",(ROUND(AVERAGE('Résultats test rentrée français'!G20:G22),0)))</f>
        <v>⌛</v>
      </c>
      <c r="H18" s="60" t="str">
        <f>IF((COUNTA('Résultats test rentrée français'!H20:H22))&lt;&gt;3,"⌛",(ROUND(AVERAGE('Résultats test rentrée français'!H20:H22),0)))</f>
        <v>⌛</v>
      </c>
      <c r="I18" s="60" t="str">
        <f>IF((COUNTA('Résultats test rentrée français'!I20:I22))&lt;&gt;3,"⌛",(ROUND(AVERAGE('Résultats test rentrée français'!I20:I22),0)))</f>
        <v>⌛</v>
      </c>
      <c r="J18" s="60" t="str">
        <f>IF((COUNTA('Résultats test rentrée français'!J20:J22))&lt;&gt;3,"⌛",(ROUND(AVERAGE('Résultats test rentrée français'!J20:J22),0)))</f>
        <v>⌛</v>
      </c>
      <c r="K18" s="60" t="str">
        <f>IF((COUNTA('Résultats test rentrée français'!K20:K22))&lt;&gt;3,"⌛",(ROUND(AVERAGE('Résultats test rentrée français'!K20:K22),0)))</f>
        <v>⌛</v>
      </c>
      <c r="L18" s="60" t="str">
        <f>IF((COUNTA('Résultats test rentrée français'!L20:L22))&lt;&gt;3,"⌛",(ROUND(AVERAGE('Résultats test rentrée français'!L20:L22),0)))</f>
        <v>⌛</v>
      </c>
      <c r="M18" s="60" t="str">
        <f>IF((COUNTA('Résultats test rentrée français'!M20:M22))&lt;&gt;3,"⌛",(ROUND(AVERAGE('Résultats test rentrée français'!M20:M22),0)))</f>
        <v>⌛</v>
      </c>
      <c r="N18" s="60" t="str">
        <f>IF((COUNTA('Résultats test rentrée français'!N20:N22))&lt;&gt;3,"⌛",(ROUND(AVERAGE('Résultats test rentrée français'!N20:N22),0)))</f>
        <v>⌛</v>
      </c>
      <c r="O18" s="60" t="str">
        <f>IF((COUNTA('Résultats test rentrée français'!O20:O22))&lt;&gt;3,"⌛",(ROUND(AVERAGE('Résultats test rentrée français'!O20:O22),0)))</f>
        <v>⌛</v>
      </c>
      <c r="P18" s="60" t="str">
        <f>IF((COUNTA('Résultats test rentrée français'!P20:P22))&lt;&gt;3,"⌛",(ROUND(AVERAGE('Résultats test rentrée français'!P20:P22),0)))</f>
        <v>⌛</v>
      </c>
      <c r="Q18" s="60" t="str">
        <f>IF((COUNTA('Résultats test rentrée français'!Q20:Q22))&lt;&gt;3,"⌛",(ROUND(AVERAGE('Résultats test rentrée français'!Q20:Q22),0)))</f>
        <v>⌛</v>
      </c>
      <c r="R18" s="60" t="str">
        <f>IF((COUNTA('Résultats test rentrée français'!R20:R22))&lt;&gt;3,"⌛",(ROUND(AVERAGE('Résultats test rentrée français'!R20:R22),0)))</f>
        <v>⌛</v>
      </c>
      <c r="S18" s="60" t="str">
        <f>IF((COUNTA('Résultats test rentrée français'!S20:S22))&lt;&gt;3,"⌛",(ROUND(AVERAGE('Résultats test rentrée français'!S20:S22),0)))</f>
        <v>⌛</v>
      </c>
      <c r="T18" s="60" t="str">
        <f>IF((COUNTA('Résultats test rentrée français'!T20:T22))&lt;&gt;3,"⌛",(ROUND(AVERAGE('Résultats test rentrée français'!T20:T22),0)))</f>
        <v>⌛</v>
      </c>
      <c r="U18" s="60" t="str">
        <f>IF((COUNTA('Résultats test rentrée français'!U20:U22))&lt;&gt;3,"⌛",(ROUND(AVERAGE('Résultats test rentrée français'!U20:U22),0)))</f>
        <v>⌛</v>
      </c>
      <c r="V18" s="60" t="str">
        <f>IF((COUNTA('Résultats test rentrée français'!V20:V22))&lt;&gt;3,"⌛",(ROUND(AVERAGE('Résultats test rentrée français'!V20:V22),0)))</f>
        <v>⌛</v>
      </c>
      <c r="W18" s="60" t="str">
        <f>IF((COUNTA('Résultats test rentrée français'!W20:W22))&lt;&gt;3,"⌛",(ROUND(AVERAGE('Résultats test rentrée français'!W20:W22),0)))</f>
        <v>⌛</v>
      </c>
      <c r="X18" s="60" t="str">
        <f>IF((COUNTA('Résultats test rentrée français'!X20:X22))&lt;&gt;3,"⌛",(ROUND(AVERAGE('Résultats test rentrée français'!X20:X22),0)))</f>
        <v>⌛</v>
      </c>
      <c r="Y18" s="60" t="str">
        <f>IF((COUNTA('Résultats test rentrée français'!Y20:Y22))&lt;&gt;3,"⌛",(ROUND(AVERAGE('Résultats test rentrée français'!Y20:Y22),0)))</f>
        <v>⌛</v>
      </c>
      <c r="Z18" s="60" t="str">
        <f>IF((COUNTA('Résultats test rentrée français'!Z20:Z22))&lt;&gt;3,"⌛",(ROUND(AVERAGE('Résultats test rentrée français'!Z20:Z22),0)))</f>
        <v>⌛</v>
      </c>
      <c r="AA18" s="60" t="str">
        <f>IF((COUNTA('Résultats test rentrée français'!AA20:AA22))&lt;&gt;3,"⌛",(ROUND(AVERAGE('Résultats test rentrée français'!AA20:AA22),0)))</f>
        <v>⌛</v>
      </c>
      <c r="AB18" s="60" t="str">
        <f>IF((COUNTA('Résultats test rentrée français'!AB20:AB22))&lt;&gt;3,"⌛",(ROUND(AVERAGE('Résultats test rentrée français'!AB20:AB22),0)))</f>
        <v>⌛</v>
      </c>
      <c r="AC18" s="60" t="str">
        <f>IF((COUNTA('Résultats test rentrée français'!AC20:AC22))&lt;&gt;3,"⌛",(ROUND(AVERAGE('Résultats test rentrée français'!AC20:AC22),0)))</f>
        <v>⌛</v>
      </c>
      <c r="AD18" s="60" t="str">
        <f>IF((COUNTA('Résultats test rentrée français'!AD20:AD22))&lt;&gt;3,"⌛",(ROUND(AVERAGE('Résultats test rentrée français'!AD20:AD22),0)))</f>
        <v>⌛</v>
      </c>
      <c r="AE18" s="60" t="str">
        <f>IF((COUNTA('Résultats test rentrée français'!AE20:AE22))&lt;&gt;3,"⌛",(ROUND(AVERAGE('Résultats test rentrée français'!AE20:AE22),0)))</f>
        <v>⌛</v>
      </c>
      <c r="AF18" s="60" t="str">
        <f>IF((COUNTA('Résultats test rentrée français'!AF20:AF22))&lt;&gt;3,"⌛",(ROUND(AVERAGE('Résultats test rentrée français'!AF20:AF22),0)))</f>
        <v>⌛</v>
      </c>
      <c r="AH18" s="17" t="str">
        <f t="shared" si="36"/>
        <v>ensemble des items EDL (i à o)</v>
      </c>
      <c r="AI18" s="17" t="str">
        <f>'Mes élèves'!A17</f>
        <v>Elève 16</v>
      </c>
      <c r="AJ18" s="17" t="str">
        <f t="shared" si="37"/>
        <v>⌛</v>
      </c>
      <c r="AK18" s="17" t="str">
        <f t="shared" si="37"/>
        <v>⌛</v>
      </c>
      <c r="AL18" s="17" t="str">
        <f t="shared" si="37"/>
        <v>⌛</v>
      </c>
      <c r="AM18" s="17" t="str">
        <f t="shared" si="37"/>
        <v>⌛</v>
      </c>
      <c r="AN18" s="17" t="str">
        <f t="shared" si="37"/>
        <v>⌛</v>
      </c>
      <c r="AO18" s="17" t="str">
        <f t="shared" si="37"/>
        <v>⌛</v>
      </c>
      <c r="AP18" s="17" t="str">
        <f t="shared" si="37"/>
        <v>⌛</v>
      </c>
      <c r="AR18" s="17">
        <f t="shared" si="8"/>
        <v>0.1</v>
      </c>
      <c r="AS18" s="17">
        <f t="shared" si="9"/>
        <v>0.1</v>
      </c>
      <c r="AT18" s="17">
        <f t="shared" si="10"/>
        <v>0.1</v>
      </c>
      <c r="AU18" s="17">
        <f t="shared" si="11"/>
        <v>0.1</v>
      </c>
      <c r="AV18" s="17">
        <f t="shared" si="12"/>
        <v>0.1</v>
      </c>
      <c r="AW18" s="17">
        <f t="shared" si="13"/>
        <v>0.1</v>
      </c>
      <c r="AX18" s="17">
        <f t="shared" si="14"/>
        <v>0.1</v>
      </c>
      <c r="AY18" s="17">
        <f t="shared" si="15"/>
        <v>0.1</v>
      </c>
      <c r="AZ18" s="17">
        <f t="shared" si="16"/>
        <v>0.1</v>
      </c>
      <c r="BA18" s="17">
        <f t="shared" si="17"/>
        <v>0.1</v>
      </c>
      <c r="BB18" s="17">
        <f t="shared" si="18"/>
        <v>0.1</v>
      </c>
      <c r="BC18" s="17">
        <f t="shared" si="19"/>
        <v>0.1</v>
      </c>
      <c r="BD18" s="17">
        <f t="shared" si="20"/>
        <v>0.1</v>
      </c>
      <c r="BE18" s="17">
        <f t="shared" si="21"/>
        <v>0.1</v>
      </c>
      <c r="BF18" s="17">
        <f t="shared" si="22"/>
        <v>0.1</v>
      </c>
      <c r="BG18" s="17">
        <f t="shared" si="23"/>
        <v>0.1</v>
      </c>
      <c r="BH18" s="17">
        <f t="shared" si="24"/>
        <v>0.1</v>
      </c>
      <c r="BI18" s="17">
        <f t="shared" si="25"/>
        <v>0.1</v>
      </c>
      <c r="BJ18" s="17">
        <f t="shared" si="26"/>
        <v>0.1</v>
      </c>
      <c r="BK18" s="17">
        <f t="shared" si="27"/>
        <v>0.1</v>
      </c>
      <c r="BL18" s="17">
        <f t="shared" si="28"/>
        <v>0.1</v>
      </c>
      <c r="BM18" s="17">
        <f t="shared" si="29"/>
        <v>0.1</v>
      </c>
      <c r="BN18" s="17">
        <f t="shared" si="30"/>
        <v>0.1</v>
      </c>
      <c r="BO18" s="17">
        <f t="shared" si="31"/>
        <v>0.1</v>
      </c>
      <c r="BP18" s="17">
        <f t="shared" si="32"/>
        <v>0.1</v>
      </c>
      <c r="BQ18" s="17">
        <f t="shared" si="33"/>
        <v>0.1</v>
      </c>
      <c r="BR18" s="17">
        <f t="shared" si="34"/>
        <v>0.1</v>
      </c>
      <c r="BS18" s="17">
        <f t="shared" si="35"/>
        <v>0.1</v>
      </c>
    </row>
    <row r="19" spans="1:71" s="62" customFormat="1" ht="27.75" hidden="1" customHeight="1" x14ac:dyDescent="0.25">
      <c r="A19" s="124" t="s">
        <v>57</v>
      </c>
      <c r="B19" s="124"/>
      <c r="C19" s="61" t="e">
        <f>IF(AND(C15="",C16="",C18=""),"",ROUNDDOWN(SUM('Résultats test rentrée français'!C15:C18,'Résultats test rentrée français'!C20:C22)/COUNTA('Résultats test rentrée français'!C15:C18,'Résultats test rentrée français'!C20:C23,'Résultats test rentrée français'!C20:C23,'Résultats test rentrée français'!C20:C22),0.1))</f>
        <v>#DIV/0!</v>
      </c>
      <c r="D19" s="61" t="e">
        <f>IF(AND(D15="",D16="",D18=""),"",ROUNDDOWN(SUM('Résultats test rentrée français'!D15:D18,'Résultats test rentrée français'!D20:D22)/COUNTA('Résultats test rentrée français'!D15:D18,'Résultats test rentrée français'!D20:D23,'Résultats test rentrée français'!D20:D23,'Résultats test rentrée français'!D20:D22),0.1))</f>
        <v>#DIV/0!</v>
      </c>
      <c r="E19" s="61" t="e">
        <f>IF(AND(E15="",E16="",E18=""),"",ROUNDDOWN(SUM('Résultats test rentrée français'!E15:E18,'Résultats test rentrée français'!E20:E22)/COUNTA('Résultats test rentrée français'!E15:E18,'Résultats test rentrée français'!E20:E23,'Résultats test rentrée français'!E20:E23,'Résultats test rentrée français'!E20:E22),0.1))</f>
        <v>#DIV/0!</v>
      </c>
      <c r="F19" s="61" t="e">
        <f>IF(AND(F15="",F16="",F18=""),"",ROUNDDOWN(SUM('Résultats test rentrée français'!F15:F18,'Résultats test rentrée français'!F20:F22)/COUNTA('Résultats test rentrée français'!F15:F18,'Résultats test rentrée français'!F20:F23,'Résultats test rentrée français'!F20:F23,'Résultats test rentrée français'!F20:F22),0.1))</f>
        <v>#DIV/0!</v>
      </c>
      <c r="G19" s="61" t="e">
        <f>IF(AND(G15="",G16="",G18=""),"",ROUNDDOWN(SUM('Résultats test rentrée français'!G15:G18,'Résultats test rentrée français'!G20:G22)/COUNTA('Résultats test rentrée français'!G15:G18,'Résultats test rentrée français'!G20:G23,'Résultats test rentrée français'!G20:G23,'Résultats test rentrée français'!G20:G22),0.1))</f>
        <v>#DIV/0!</v>
      </c>
      <c r="H19" s="61" t="e">
        <f>IF(AND(H15="",H16="",H18=""),"",ROUNDDOWN(SUM('Résultats test rentrée français'!H15:H18,'Résultats test rentrée français'!H20:H22)/COUNTA('Résultats test rentrée français'!H15:H18,'Résultats test rentrée français'!H20:H23,'Résultats test rentrée français'!H20:H23,'Résultats test rentrée français'!H20:H22),0.1))</f>
        <v>#DIV/0!</v>
      </c>
      <c r="I19" s="61" t="e">
        <f>IF(AND(I15="",I16="",I18=""),"",ROUNDDOWN(SUM('Résultats test rentrée français'!I15:I18,'Résultats test rentrée français'!I20:I22)/COUNTA('Résultats test rentrée français'!I15:I18,'Résultats test rentrée français'!I20:I23,'Résultats test rentrée français'!I20:I23,'Résultats test rentrée français'!I20:I22),0.1))</f>
        <v>#DIV/0!</v>
      </c>
      <c r="J19" s="61" t="e">
        <f>IF(AND(J15="",J16="",J18=""),"",ROUNDDOWN(SUM('Résultats test rentrée français'!J15:J18,'Résultats test rentrée français'!J20:J22)/COUNTA('Résultats test rentrée français'!J15:J18,'Résultats test rentrée français'!J20:J23,'Résultats test rentrée français'!J20:J23,'Résultats test rentrée français'!J20:J22),0.1))</f>
        <v>#DIV/0!</v>
      </c>
      <c r="K19" s="61" t="e">
        <f>IF(AND(K15="",K16="",K18=""),"",ROUNDDOWN(SUM('Résultats test rentrée français'!K15:K18,'Résultats test rentrée français'!K20:K22)/COUNTA('Résultats test rentrée français'!K15:K18,'Résultats test rentrée français'!K20:K23,'Résultats test rentrée français'!K20:K23,'Résultats test rentrée français'!K20:K22),0.1))</f>
        <v>#DIV/0!</v>
      </c>
      <c r="L19" s="61" t="e">
        <f>IF(AND(L15="",L16="",L18=""),"",ROUNDDOWN(SUM('Résultats test rentrée français'!L15:L18,'Résultats test rentrée français'!L20:L22)/COUNTA('Résultats test rentrée français'!L15:L18,'Résultats test rentrée français'!L20:L23,'Résultats test rentrée français'!L20:L23,'Résultats test rentrée français'!L20:L22),0.1))</f>
        <v>#DIV/0!</v>
      </c>
      <c r="M19" s="61" t="e">
        <f>IF(AND(M15="",M16="",M18=""),"",ROUNDDOWN(SUM('Résultats test rentrée français'!M15:M18,'Résultats test rentrée français'!M20:M22)/COUNTA('Résultats test rentrée français'!M15:M18,'Résultats test rentrée français'!M20:M23,'Résultats test rentrée français'!M20:M23,'Résultats test rentrée français'!M20:M22),0.1))</f>
        <v>#DIV/0!</v>
      </c>
      <c r="N19" s="61" t="e">
        <f>IF(AND(N15="",N16="",N18=""),"",ROUNDDOWN(SUM('Résultats test rentrée français'!N15:N18,'Résultats test rentrée français'!N20:N22)/COUNTA('Résultats test rentrée français'!N15:N18,'Résultats test rentrée français'!N20:N23,'Résultats test rentrée français'!N20:N23,'Résultats test rentrée français'!N20:N22),0.1))</f>
        <v>#DIV/0!</v>
      </c>
      <c r="O19" s="61" t="e">
        <f>IF(AND(O15="",O16="",O18=""),"",ROUNDDOWN(SUM('Résultats test rentrée français'!O15:O18,'Résultats test rentrée français'!O20:O22)/COUNTA('Résultats test rentrée français'!O15:O18,'Résultats test rentrée français'!O20:O23,'Résultats test rentrée français'!O20:O23,'Résultats test rentrée français'!O20:O22),0.1))</f>
        <v>#DIV/0!</v>
      </c>
      <c r="P19" s="61" t="e">
        <f>IF(AND(P15="",P16="",P18=""),"",ROUNDDOWN(SUM('Résultats test rentrée français'!P15:P18,'Résultats test rentrée français'!P20:P22)/COUNTA('Résultats test rentrée français'!P15:P18,'Résultats test rentrée français'!P20:P23,'Résultats test rentrée français'!P20:P23,'Résultats test rentrée français'!P20:P22),0.1))</f>
        <v>#DIV/0!</v>
      </c>
      <c r="Q19" s="61" t="e">
        <f>IF(AND(Q15="",Q16="",Q18=""),"",ROUNDDOWN(SUM('Résultats test rentrée français'!Q15:Q18,'Résultats test rentrée français'!Q20:Q22)/COUNTA('Résultats test rentrée français'!Q15:Q18,'Résultats test rentrée français'!Q20:Q23,'Résultats test rentrée français'!Q20:Q23,'Résultats test rentrée français'!Q20:Q22),0.1))</f>
        <v>#DIV/0!</v>
      </c>
      <c r="R19" s="61" t="e">
        <f>IF(AND(R15="",R16="",R18=""),"",ROUNDDOWN(SUM('Résultats test rentrée français'!R15:R18,'Résultats test rentrée français'!R20:R22)/COUNTA('Résultats test rentrée français'!R15:R18,'Résultats test rentrée français'!R20:R23,'Résultats test rentrée français'!R20:R23,'Résultats test rentrée français'!R20:R22),0.1))</f>
        <v>#DIV/0!</v>
      </c>
      <c r="S19" s="61" t="e">
        <f>IF(AND(S15="",S16="",S18=""),"",ROUNDDOWN(SUM('Résultats test rentrée français'!S15:S18,'Résultats test rentrée français'!S20:S22)/COUNTA('Résultats test rentrée français'!S15:S18,'Résultats test rentrée français'!S20:S23,'Résultats test rentrée français'!S20:S23,'Résultats test rentrée français'!S20:S22),0.1))</f>
        <v>#DIV/0!</v>
      </c>
      <c r="T19" s="61" t="e">
        <f>IF(AND(T15="",T16="",T18=""),"",ROUNDDOWN(SUM('Résultats test rentrée français'!T15:T18,'Résultats test rentrée français'!T20:T22)/COUNTA('Résultats test rentrée français'!T15:T18,'Résultats test rentrée français'!T20:T23,'Résultats test rentrée français'!T20:T23,'Résultats test rentrée français'!T20:T22),0.1))</f>
        <v>#DIV/0!</v>
      </c>
      <c r="U19" s="61" t="e">
        <f>IF(AND(U15="",U16="",U18=""),"",ROUNDDOWN(SUM('Résultats test rentrée français'!U15:U18,'Résultats test rentrée français'!U20:U22)/COUNTA('Résultats test rentrée français'!U15:U18,'Résultats test rentrée français'!U20:U23,'Résultats test rentrée français'!U20:U23,'Résultats test rentrée français'!U20:U22),0.1))</f>
        <v>#DIV/0!</v>
      </c>
      <c r="V19" s="61" t="e">
        <f>IF(AND(V15="",V16="",V18=""),"",ROUNDDOWN(SUM('Résultats test rentrée français'!V15:V18,'Résultats test rentrée français'!V20:V22)/COUNTA('Résultats test rentrée français'!V15:V18,'Résultats test rentrée français'!V20:V23,'Résultats test rentrée français'!V20:V23,'Résultats test rentrée français'!V20:V22),0.1))</f>
        <v>#DIV/0!</v>
      </c>
      <c r="W19" s="61" t="e">
        <f>IF(AND(W15="",W16="",W18=""),"",ROUNDDOWN(SUM('Résultats test rentrée français'!W15:W18,'Résultats test rentrée français'!W20:W22)/COUNTA('Résultats test rentrée français'!W15:W18,'Résultats test rentrée français'!W20:W23,'Résultats test rentrée français'!W20:W23,'Résultats test rentrée français'!W20:W22),0.1))</f>
        <v>#DIV/0!</v>
      </c>
      <c r="X19" s="61" t="e">
        <f>IF(AND(X15="",X16="",X18=""),"",ROUNDDOWN(SUM('Résultats test rentrée français'!X15:X18,'Résultats test rentrée français'!X20:X22)/COUNTA('Résultats test rentrée français'!X15:X18,'Résultats test rentrée français'!X20:X23,'Résultats test rentrée français'!X20:X23,'Résultats test rentrée français'!X20:X22),0.1))</f>
        <v>#DIV/0!</v>
      </c>
      <c r="Y19" s="61" t="e">
        <f>IF(AND(Y15="",Y16="",Y18=""),"",ROUNDDOWN(SUM('Résultats test rentrée français'!Y15:Y18,'Résultats test rentrée français'!Y20:Y22)/COUNTA('Résultats test rentrée français'!Y15:Y18,'Résultats test rentrée français'!Y20:Y23,'Résultats test rentrée français'!Y20:Y23,'Résultats test rentrée français'!Y20:Y22),0.1))</f>
        <v>#DIV/0!</v>
      </c>
      <c r="Z19" s="61" t="e">
        <f>IF(AND(Z15="",Z16="",Z18=""),"",ROUNDDOWN(SUM('Résultats test rentrée français'!Z15:Z18,'Résultats test rentrée français'!Z20:Z22)/COUNTA('Résultats test rentrée français'!Z15:Z18,'Résultats test rentrée français'!Z20:Z23,'Résultats test rentrée français'!Z20:Z23,'Résultats test rentrée français'!Z20:Z22),0.1))</f>
        <v>#DIV/0!</v>
      </c>
      <c r="AA19" s="61" t="e">
        <f>IF(AND(AA15="",AA16="",AA18=""),"",ROUNDDOWN(SUM('Résultats test rentrée français'!AA15:AA18,'Résultats test rentrée français'!AA20:AA22)/COUNTA('Résultats test rentrée français'!AA15:AA18,'Résultats test rentrée français'!AA20:AA23,'Résultats test rentrée français'!AA20:AA23,'Résultats test rentrée français'!AA20:AA22),0.1))</f>
        <v>#DIV/0!</v>
      </c>
      <c r="AB19" s="61" t="e">
        <f>IF(AND(AB15="",AB16="",AB18=""),"",ROUNDDOWN(SUM('Résultats test rentrée français'!AB15:AB18,'Résultats test rentrée français'!AB20:AB22)/COUNTA('Résultats test rentrée français'!AB15:AB18,'Résultats test rentrée français'!AB20:AB23,'Résultats test rentrée français'!AB20:AB23,'Résultats test rentrée français'!AB20:AB22),0.1))</f>
        <v>#DIV/0!</v>
      </c>
      <c r="AC19" s="61" t="e">
        <f>IF(AND(AC15="",AC16="",AC18=""),"",ROUNDDOWN(SUM('Résultats test rentrée français'!AC15:AC18,'Résultats test rentrée français'!AC20:AC22)/COUNTA('Résultats test rentrée français'!AC15:AC18,'Résultats test rentrée français'!AC20:AC23,'Résultats test rentrée français'!AC20:AC23,'Résultats test rentrée français'!AC20:AC22),0.1))</f>
        <v>#DIV/0!</v>
      </c>
      <c r="AD19" s="61" t="e">
        <f>IF(AND(AD15="",AD16="",AD18=""),"",ROUNDDOWN(SUM('Résultats test rentrée français'!AD15:AD18,'Résultats test rentrée français'!AD20:AD22)/COUNTA('Résultats test rentrée français'!AD15:AD18,'Résultats test rentrée français'!AD20:AD23,'Résultats test rentrée français'!AD20:AD23,'Résultats test rentrée français'!AD20:AD22),0.1))</f>
        <v>#DIV/0!</v>
      </c>
      <c r="AE19" s="61" t="e">
        <f>IF(AND(AE15="",AE16="",AE18=""),"",ROUNDDOWN(SUM('Résultats test rentrée français'!AE15:AE18,'Résultats test rentrée français'!AE20:AE22)/COUNTA('Résultats test rentrée français'!AE15:AE18,'Résultats test rentrée français'!AE20:AE23,'Résultats test rentrée français'!AE20:AE23,'Résultats test rentrée français'!AE20:AE22),0.1))</f>
        <v>#DIV/0!</v>
      </c>
      <c r="AF19" s="61" t="e">
        <f>IF(AND(AF15="",AF16="",AF18=""),"",ROUNDDOWN(SUM('Résultats test rentrée français'!AF15:AF18,'Résultats test rentrée français'!AF20:AF22)/COUNTA('Résultats test rentrée français'!AF15:AF18,'Résultats test rentrée français'!AF20:AF23,'Résultats test rentrée français'!AF20:AF23,'Résultats test rentrée français'!AF20:AF22),0.1))</f>
        <v>#DIV/0!</v>
      </c>
      <c r="AH19" s="17">
        <f t="shared" si="36"/>
        <v>0</v>
      </c>
      <c r="AI19" s="17" t="str">
        <f>'Mes élèves'!A18</f>
        <v>Elève 17</v>
      </c>
      <c r="AJ19" s="17" t="str">
        <f t="shared" si="37"/>
        <v>⌛</v>
      </c>
      <c r="AK19" s="17" t="str">
        <f t="shared" si="37"/>
        <v>⌛</v>
      </c>
      <c r="AL19" s="17" t="str">
        <f t="shared" si="37"/>
        <v>⌛</v>
      </c>
      <c r="AM19" s="17" t="str">
        <f t="shared" si="37"/>
        <v>⌛</v>
      </c>
      <c r="AN19" s="17" t="str">
        <f t="shared" si="37"/>
        <v>⌛</v>
      </c>
      <c r="AO19" s="17" t="str">
        <f t="shared" si="37"/>
        <v>⌛</v>
      </c>
      <c r="AP19" s="17" t="str">
        <f t="shared" si="37"/>
        <v>⌛</v>
      </c>
      <c r="AR19" s="17">
        <f t="shared" si="8"/>
        <v>0.1</v>
      </c>
      <c r="AS19" s="17">
        <f t="shared" si="9"/>
        <v>0.1</v>
      </c>
      <c r="AT19" s="17">
        <f t="shared" si="10"/>
        <v>0.1</v>
      </c>
      <c r="AU19" s="17">
        <f t="shared" si="11"/>
        <v>0.1</v>
      </c>
      <c r="AV19" s="17">
        <f t="shared" si="12"/>
        <v>0.1</v>
      </c>
      <c r="AW19" s="17">
        <f t="shared" si="13"/>
        <v>0.1</v>
      </c>
      <c r="AX19" s="17">
        <f t="shared" si="14"/>
        <v>0.1</v>
      </c>
      <c r="AY19" s="17">
        <f t="shared" si="15"/>
        <v>0.1</v>
      </c>
      <c r="AZ19" s="17">
        <f t="shared" si="16"/>
        <v>0.1</v>
      </c>
      <c r="BA19" s="17">
        <f t="shared" si="17"/>
        <v>0.1</v>
      </c>
      <c r="BB19" s="17">
        <f t="shared" si="18"/>
        <v>0.1</v>
      </c>
      <c r="BC19" s="17">
        <f t="shared" si="19"/>
        <v>0.1</v>
      </c>
      <c r="BD19" s="17">
        <f t="shared" si="20"/>
        <v>0.1</v>
      </c>
      <c r="BE19" s="17">
        <f t="shared" si="21"/>
        <v>0.1</v>
      </c>
      <c r="BF19" s="17">
        <f t="shared" si="22"/>
        <v>0.1</v>
      </c>
      <c r="BG19" s="17">
        <f t="shared" si="23"/>
        <v>0.1</v>
      </c>
      <c r="BH19" s="17">
        <f t="shared" si="24"/>
        <v>0.1</v>
      </c>
      <c r="BI19" s="17">
        <f t="shared" si="25"/>
        <v>0.1</v>
      </c>
      <c r="BJ19" s="17">
        <f t="shared" si="26"/>
        <v>0.1</v>
      </c>
      <c r="BK19" s="17">
        <f t="shared" si="27"/>
        <v>0.1</v>
      </c>
      <c r="BL19" s="17">
        <f t="shared" si="28"/>
        <v>0.1</v>
      </c>
      <c r="BM19" s="17">
        <f t="shared" si="29"/>
        <v>0.1</v>
      </c>
      <c r="BN19" s="17">
        <f t="shared" si="30"/>
        <v>0.1</v>
      </c>
      <c r="BO19" s="17">
        <f t="shared" si="31"/>
        <v>0.1</v>
      </c>
      <c r="BP19" s="17">
        <f t="shared" si="32"/>
        <v>0.1</v>
      </c>
      <c r="BQ19" s="17">
        <f t="shared" si="33"/>
        <v>0.1</v>
      </c>
      <c r="BR19" s="17">
        <f t="shared" si="34"/>
        <v>0.1</v>
      </c>
      <c r="BS19" s="17">
        <f t="shared" si="35"/>
        <v>0.1</v>
      </c>
    </row>
    <row r="20" spans="1:71" ht="13.9" x14ac:dyDescent="0.25">
      <c r="AI20" s="17" t="str">
        <f>'Mes élèves'!A19</f>
        <v>Elève 18</v>
      </c>
      <c r="AJ20" s="17" t="str">
        <f t="shared" si="37"/>
        <v>⌛</v>
      </c>
      <c r="AK20" s="17" t="str">
        <f t="shared" si="37"/>
        <v>⌛</v>
      </c>
      <c r="AL20" s="17" t="str">
        <f t="shared" si="37"/>
        <v>⌛</v>
      </c>
      <c r="AM20" s="17" t="str">
        <f t="shared" si="37"/>
        <v>⌛</v>
      </c>
      <c r="AN20" s="17" t="str">
        <f t="shared" si="37"/>
        <v>⌛</v>
      </c>
      <c r="AO20" s="17" t="str">
        <f t="shared" si="37"/>
        <v>⌛</v>
      </c>
      <c r="AP20" s="17" t="str">
        <f t="shared" si="37"/>
        <v>⌛</v>
      </c>
      <c r="AR20" s="17">
        <f t="shared" si="8"/>
        <v>0.1</v>
      </c>
      <c r="AS20" s="17">
        <f t="shared" si="9"/>
        <v>0.1</v>
      </c>
      <c r="AT20" s="17">
        <f t="shared" si="10"/>
        <v>0.1</v>
      </c>
      <c r="AU20" s="17">
        <f t="shared" si="11"/>
        <v>0.1</v>
      </c>
      <c r="AV20" s="17">
        <f t="shared" si="12"/>
        <v>0.1</v>
      </c>
      <c r="AW20" s="17">
        <f t="shared" si="13"/>
        <v>0.1</v>
      </c>
      <c r="AX20" s="17">
        <f t="shared" si="14"/>
        <v>0.1</v>
      </c>
      <c r="AY20" s="17">
        <f t="shared" si="15"/>
        <v>0.1</v>
      </c>
      <c r="AZ20" s="17">
        <f t="shared" si="16"/>
        <v>0.1</v>
      </c>
      <c r="BA20" s="17">
        <f t="shared" si="17"/>
        <v>0.1</v>
      </c>
      <c r="BB20" s="17">
        <f t="shared" si="18"/>
        <v>0.1</v>
      </c>
      <c r="BC20" s="17">
        <f t="shared" si="19"/>
        <v>0.1</v>
      </c>
      <c r="BD20" s="17">
        <f t="shared" si="20"/>
        <v>0.1</v>
      </c>
      <c r="BE20" s="17">
        <f t="shared" si="21"/>
        <v>0.1</v>
      </c>
      <c r="BF20" s="17">
        <f t="shared" si="22"/>
        <v>0.1</v>
      </c>
      <c r="BG20" s="17">
        <f t="shared" si="23"/>
        <v>0.1</v>
      </c>
      <c r="BH20" s="17">
        <f t="shared" si="24"/>
        <v>0.1</v>
      </c>
      <c r="BI20" s="17">
        <f t="shared" si="25"/>
        <v>0.1</v>
      </c>
      <c r="BJ20" s="17">
        <f t="shared" si="26"/>
        <v>0.1</v>
      </c>
      <c r="BK20" s="17">
        <f t="shared" si="27"/>
        <v>0.1</v>
      </c>
      <c r="BL20" s="17">
        <f t="shared" si="28"/>
        <v>0.1</v>
      </c>
      <c r="BM20" s="17">
        <f t="shared" si="29"/>
        <v>0.1</v>
      </c>
      <c r="BN20" s="17">
        <f t="shared" si="30"/>
        <v>0.1</v>
      </c>
      <c r="BO20" s="17">
        <f t="shared" si="31"/>
        <v>0.1</v>
      </c>
      <c r="BP20" s="17">
        <f t="shared" si="32"/>
        <v>0.1</v>
      </c>
      <c r="BQ20" s="17">
        <f t="shared" si="33"/>
        <v>0.1</v>
      </c>
      <c r="BR20" s="17">
        <f t="shared" si="34"/>
        <v>0.1</v>
      </c>
      <c r="BS20" s="17">
        <f t="shared" si="35"/>
        <v>0.1</v>
      </c>
    </row>
    <row r="21" spans="1:71" ht="13.9" x14ac:dyDescent="0.25">
      <c r="AI21" s="17" t="str">
        <f>'Mes élèves'!A20</f>
        <v>Elève 19</v>
      </c>
      <c r="AJ21" s="17" t="str">
        <f t="shared" si="37"/>
        <v>⌛</v>
      </c>
      <c r="AK21" s="17" t="str">
        <f t="shared" si="37"/>
        <v>⌛</v>
      </c>
      <c r="AL21" s="17" t="str">
        <f t="shared" si="37"/>
        <v>⌛</v>
      </c>
      <c r="AM21" s="17" t="str">
        <f t="shared" si="37"/>
        <v>⌛</v>
      </c>
      <c r="AN21" s="17" t="str">
        <f t="shared" si="37"/>
        <v>⌛</v>
      </c>
      <c r="AO21" s="17" t="str">
        <f t="shared" si="37"/>
        <v>⌛</v>
      </c>
      <c r="AP21" s="17" t="str">
        <f t="shared" si="37"/>
        <v>⌛</v>
      </c>
      <c r="AR21" s="17">
        <f t="shared" si="8"/>
        <v>0.1</v>
      </c>
      <c r="AS21" s="17">
        <f t="shared" si="9"/>
        <v>0.1</v>
      </c>
      <c r="AT21" s="17">
        <f t="shared" si="10"/>
        <v>0.1</v>
      </c>
      <c r="AU21" s="17">
        <f t="shared" si="11"/>
        <v>0.1</v>
      </c>
      <c r="AV21" s="17">
        <f t="shared" si="12"/>
        <v>0.1</v>
      </c>
      <c r="AW21" s="17">
        <f t="shared" si="13"/>
        <v>0.1</v>
      </c>
      <c r="AX21" s="17">
        <f t="shared" si="14"/>
        <v>0.1</v>
      </c>
      <c r="AY21" s="17">
        <f t="shared" si="15"/>
        <v>0.1</v>
      </c>
      <c r="AZ21" s="17">
        <f t="shared" si="16"/>
        <v>0.1</v>
      </c>
      <c r="BA21" s="17">
        <f t="shared" si="17"/>
        <v>0.1</v>
      </c>
      <c r="BB21" s="17">
        <f t="shared" si="18"/>
        <v>0.1</v>
      </c>
      <c r="BC21" s="17">
        <f t="shared" si="19"/>
        <v>0.1</v>
      </c>
      <c r="BD21" s="17">
        <f t="shared" si="20"/>
        <v>0.1</v>
      </c>
      <c r="BE21" s="17">
        <f t="shared" si="21"/>
        <v>0.1</v>
      </c>
      <c r="BF21" s="17">
        <f t="shared" si="22"/>
        <v>0.1</v>
      </c>
      <c r="BG21" s="17">
        <f t="shared" si="23"/>
        <v>0.1</v>
      </c>
      <c r="BH21" s="17">
        <f t="shared" si="24"/>
        <v>0.1</v>
      </c>
      <c r="BI21" s="17">
        <f t="shared" si="25"/>
        <v>0.1</v>
      </c>
      <c r="BJ21" s="17">
        <f t="shared" si="26"/>
        <v>0.1</v>
      </c>
      <c r="BK21" s="17">
        <f t="shared" si="27"/>
        <v>0.1</v>
      </c>
      <c r="BL21" s="17">
        <f t="shared" si="28"/>
        <v>0.1</v>
      </c>
      <c r="BM21" s="17">
        <f t="shared" si="29"/>
        <v>0.1</v>
      </c>
      <c r="BN21" s="17">
        <f t="shared" si="30"/>
        <v>0.1</v>
      </c>
      <c r="BO21" s="17">
        <f t="shared" si="31"/>
        <v>0.1</v>
      </c>
      <c r="BP21" s="17">
        <f t="shared" si="32"/>
        <v>0.1</v>
      </c>
      <c r="BQ21" s="17">
        <f t="shared" si="33"/>
        <v>0.1</v>
      </c>
      <c r="BR21" s="17">
        <f t="shared" si="34"/>
        <v>0.1</v>
      </c>
      <c r="BS21" s="17">
        <f t="shared" si="35"/>
        <v>0.1</v>
      </c>
    </row>
    <row r="22" spans="1:71" ht="13.9" x14ac:dyDescent="0.25">
      <c r="AI22" s="17" t="str">
        <f>'Mes élèves'!A21</f>
        <v>Elève 20</v>
      </c>
      <c r="AJ22" s="17" t="str">
        <f t="shared" si="37"/>
        <v>⌛</v>
      </c>
      <c r="AK22" s="17" t="str">
        <f t="shared" si="37"/>
        <v>⌛</v>
      </c>
      <c r="AL22" s="17" t="str">
        <f t="shared" si="37"/>
        <v>⌛</v>
      </c>
      <c r="AM22" s="17" t="str">
        <f t="shared" si="37"/>
        <v>⌛</v>
      </c>
      <c r="AN22" s="17" t="str">
        <f t="shared" si="37"/>
        <v>⌛</v>
      </c>
      <c r="AO22" s="17" t="str">
        <f t="shared" si="37"/>
        <v>⌛</v>
      </c>
      <c r="AP22" s="17" t="str">
        <f t="shared" si="37"/>
        <v>⌛</v>
      </c>
      <c r="AR22" s="17">
        <f t="shared" si="8"/>
        <v>0.1</v>
      </c>
      <c r="AS22" s="17">
        <f t="shared" si="9"/>
        <v>0.1</v>
      </c>
      <c r="AT22" s="17">
        <f t="shared" si="10"/>
        <v>0.1</v>
      </c>
      <c r="AU22" s="17">
        <f t="shared" si="11"/>
        <v>0.1</v>
      </c>
      <c r="AV22" s="17">
        <f t="shared" si="12"/>
        <v>0.1</v>
      </c>
      <c r="AW22" s="17">
        <f t="shared" si="13"/>
        <v>0.1</v>
      </c>
      <c r="AX22" s="17">
        <f t="shared" si="14"/>
        <v>0.1</v>
      </c>
      <c r="AY22" s="17">
        <f t="shared" si="15"/>
        <v>0.1</v>
      </c>
      <c r="AZ22" s="17">
        <f t="shared" si="16"/>
        <v>0.1</v>
      </c>
      <c r="BA22" s="17">
        <f t="shared" si="17"/>
        <v>0.1</v>
      </c>
      <c r="BB22" s="17">
        <f t="shared" si="18"/>
        <v>0.1</v>
      </c>
      <c r="BC22" s="17">
        <f t="shared" si="19"/>
        <v>0.1</v>
      </c>
      <c r="BD22" s="17">
        <f t="shared" si="20"/>
        <v>0.1</v>
      </c>
      <c r="BE22" s="17">
        <f t="shared" si="21"/>
        <v>0.1</v>
      </c>
      <c r="BF22" s="17">
        <f t="shared" si="22"/>
        <v>0.1</v>
      </c>
      <c r="BG22" s="17">
        <f t="shared" si="23"/>
        <v>0.1</v>
      </c>
      <c r="BH22" s="17">
        <f t="shared" si="24"/>
        <v>0.1</v>
      </c>
      <c r="BI22" s="17">
        <f t="shared" si="25"/>
        <v>0.1</v>
      </c>
      <c r="BJ22" s="17">
        <f t="shared" si="26"/>
        <v>0.1</v>
      </c>
      <c r="BK22" s="17">
        <f t="shared" si="27"/>
        <v>0.1</v>
      </c>
      <c r="BL22" s="17">
        <f t="shared" si="28"/>
        <v>0.1</v>
      </c>
      <c r="BM22" s="17">
        <f t="shared" si="29"/>
        <v>0.1</v>
      </c>
      <c r="BN22" s="17">
        <f t="shared" si="30"/>
        <v>0.1</v>
      </c>
      <c r="BO22" s="17">
        <f t="shared" si="31"/>
        <v>0.1</v>
      </c>
      <c r="BP22" s="17">
        <f t="shared" si="32"/>
        <v>0.1</v>
      </c>
      <c r="BQ22" s="17">
        <f t="shared" si="33"/>
        <v>0.1</v>
      </c>
      <c r="BR22" s="17">
        <f t="shared" si="34"/>
        <v>0.1</v>
      </c>
      <c r="BS22" s="17">
        <f t="shared" si="35"/>
        <v>0.1</v>
      </c>
    </row>
    <row r="23" spans="1:71" ht="13.9" x14ac:dyDescent="0.25">
      <c r="AI23" s="17" t="str">
        <f>'Mes élèves'!A22</f>
        <v>Elève 21</v>
      </c>
      <c r="AJ23" s="17" t="str">
        <f t="shared" ref="AJ23:AP32" si="38">INDEX(composantesresultats,MATCH(AJ$2,composante,0),MATCH($AI23,ELEVESCOMPOSANTE,0))</f>
        <v>⌛</v>
      </c>
      <c r="AK23" s="17" t="str">
        <f t="shared" si="38"/>
        <v>⌛</v>
      </c>
      <c r="AL23" s="17" t="str">
        <f t="shared" si="38"/>
        <v>⌛</v>
      </c>
      <c r="AM23" s="17" t="str">
        <f t="shared" si="38"/>
        <v>⌛</v>
      </c>
      <c r="AN23" s="17" t="str">
        <f t="shared" si="38"/>
        <v>⌛</v>
      </c>
      <c r="AO23" s="17" t="str">
        <f t="shared" si="38"/>
        <v>⌛</v>
      </c>
      <c r="AP23" s="17" t="str">
        <f t="shared" si="38"/>
        <v>⌛</v>
      </c>
      <c r="AR23" s="17">
        <f t="shared" si="8"/>
        <v>0.1</v>
      </c>
      <c r="AS23" s="17">
        <f t="shared" si="9"/>
        <v>0.1</v>
      </c>
      <c r="AT23" s="17">
        <f t="shared" si="10"/>
        <v>0.1</v>
      </c>
      <c r="AU23" s="17">
        <f t="shared" si="11"/>
        <v>0.1</v>
      </c>
      <c r="AV23" s="17">
        <f t="shared" si="12"/>
        <v>0.1</v>
      </c>
      <c r="AW23" s="17">
        <f t="shared" si="13"/>
        <v>0.1</v>
      </c>
      <c r="AX23" s="17">
        <f t="shared" si="14"/>
        <v>0.1</v>
      </c>
      <c r="AY23" s="17">
        <f t="shared" si="15"/>
        <v>0.1</v>
      </c>
      <c r="AZ23" s="17">
        <f t="shared" si="16"/>
        <v>0.1</v>
      </c>
      <c r="BA23" s="17">
        <f t="shared" si="17"/>
        <v>0.1</v>
      </c>
      <c r="BB23" s="17">
        <f t="shared" si="18"/>
        <v>0.1</v>
      </c>
      <c r="BC23" s="17">
        <f t="shared" si="19"/>
        <v>0.1</v>
      </c>
      <c r="BD23" s="17">
        <f t="shared" si="20"/>
        <v>0.1</v>
      </c>
      <c r="BE23" s="17">
        <f t="shared" si="21"/>
        <v>0.1</v>
      </c>
      <c r="BF23" s="17">
        <f t="shared" si="22"/>
        <v>0.1</v>
      </c>
      <c r="BG23" s="17">
        <f t="shared" si="23"/>
        <v>0.1</v>
      </c>
      <c r="BH23" s="17">
        <f t="shared" si="24"/>
        <v>0.1</v>
      </c>
      <c r="BI23" s="17">
        <f t="shared" si="25"/>
        <v>0.1</v>
      </c>
      <c r="BJ23" s="17">
        <f t="shared" si="26"/>
        <v>0.1</v>
      </c>
      <c r="BK23" s="17">
        <f t="shared" si="27"/>
        <v>0.1</v>
      </c>
      <c r="BL23" s="17">
        <f t="shared" si="28"/>
        <v>0.1</v>
      </c>
      <c r="BM23" s="17">
        <f t="shared" si="29"/>
        <v>0.1</v>
      </c>
      <c r="BN23" s="17">
        <f t="shared" si="30"/>
        <v>0.1</v>
      </c>
      <c r="BO23" s="17">
        <f t="shared" si="31"/>
        <v>0.1</v>
      </c>
      <c r="BP23" s="17">
        <f t="shared" si="32"/>
        <v>0.1</v>
      </c>
      <c r="BQ23" s="17">
        <f t="shared" si="33"/>
        <v>0.1</v>
      </c>
      <c r="BR23" s="17">
        <f t="shared" si="34"/>
        <v>0.1</v>
      </c>
      <c r="BS23" s="17">
        <f t="shared" si="35"/>
        <v>0.1</v>
      </c>
    </row>
    <row r="24" spans="1:71" ht="13.9" x14ac:dyDescent="0.25">
      <c r="AI24" s="17" t="str">
        <f>'Mes élèves'!A23</f>
        <v>Elève 22</v>
      </c>
      <c r="AJ24" s="17" t="str">
        <f t="shared" si="38"/>
        <v>⌛</v>
      </c>
      <c r="AK24" s="17" t="str">
        <f t="shared" si="38"/>
        <v>⌛</v>
      </c>
      <c r="AL24" s="17" t="str">
        <f t="shared" si="38"/>
        <v>⌛</v>
      </c>
      <c r="AM24" s="17" t="str">
        <f t="shared" si="38"/>
        <v>⌛</v>
      </c>
      <c r="AN24" s="17" t="str">
        <f t="shared" si="38"/>
        <v>⌛</v>
      </c>
      <c r="AO24" s="17" t="str">
        <f t="shared" si="38"/>
        <v>⌛</v>
      </c>
      <c r="AP24" s="17" t="str">
        <f t="shared" si="38"/>
        <v>⌛</v>
      </c>
      <c r="AR24" s="17">
        <f t="shared" si="8"/>
        <v>0.1</v>
      </c>
      <c r="AS24" s="17">
        <f t="shared" si="9"/>
        <v>0.1</v>
      </c>
      <c r="AT24" s="17">
        <f t="shared" si="10"/>
        <v>0.1</v>
      </c>
      <c r="AU24" s="17">
        <f t="shared" si="11"/>
        <v>0.1</v>
      </c>
      <c r="AV24" s="17">
        <f t="shared" si="12"/>
        <v>0.1</v>
      </c>
      <c r="AW24" s="17">
        <f t="shared" si="13"/>
        <v>0.1</v>
      </c>
      <c r="AX24" s="17">
        <f t="shared" si="14"/>
        <v>0.1</v>
      </c>
      <c r="AY24" s="17">
        <f t="shared" si="15"/>
        <v>0.1</v>
      </c>
      <c r="AZ24" s="17">
        <f t="shared" si="16"/>
        <v>0.1</v>
      </c>
      <c r="BA24" s="17">
        <f t="shared" si="17"/>
        <v>0.1</v>
      </c>
      <c r="BB24" s="17">
        <f t="shared" si="18"/>
        <v>0.1</v>
      </c>
      <c r="BC24" s="17">
        <f t="shared" si="19"/>
        <v>0.1</v>
      </c>
      <c r="BD24" s="17">
        <f t="shared" si="20"/>
        <v>0.1</v>
      </c>
      <c r="BE24" s="17">
        <f t="shared" si="21"/>
        <v>0.1</v>
      </c>
      <c r="BF24" s="17">
        <f t="shared" si="22"/>
        <v>0.1</v>
      </c>
      <c r="BG24" s="17">
        <f t="shared" si="23"/>
        <v>0.1</v>
      </c>
      <c r="BH24" s="17">
        <f t="shared" si="24"/>
        <v>0.1</v>
      </c>
      <c r="BI24" s="17">
        <f t="shared" si="25"/>
        <v>0.1</v>
      </c>
      <c r="BJ24" s="17">
        <f t="shared" si="26"/>
        <v>0.1</v>
      </c>
      <c r="BK24" s="17">
        <f t="shared" si="27"/>
        <v>0.1</v>
      </c>
      <c r="BL24" s="17">
        <f t="shared" si="28"/>
        <v>0.1</v>
      </c>
      <c r="BM24" s="17">
        <f t="shared" si="29"/>
        <v>0.1</v>
      </c>
      <c r="BN24" s="17">
        <f t="shared" si="30"/>
        <v>0.1</v>
      </c>
      <c r="BO24" s="17">
        <f t="shared" si="31"/>
        <v>0.1</v>
      </c>
      <c r="BP24" s="17">
        <f t="shared" si="32"/>
        <v>0.1</v>
      </c>
      <c r="BQ24" s="17">
        <f t="shared" si="33"/>
        <v>0.1</v>
      </c>
      <c r="BR24" s="17">
        <f t="shared" si="34"/>
        <v>0.1</v>
      </c>
      <c r="BS24" s="17">
        <f t="shared" si="35"/>
        <v>0.1</v>
      </c>
    </row>
    <row r="25" spans="1:71" ht="13.9" x14ac:dyDescent="0.25">
      <c r="AI25" s="17" t="str">
        <f>'Mes élèves'!A24</f>
        <v>Elève 23</v>
      </c>
      <c r="AJ25" s="17" t="str">
        <f t="shared" si="38"/>
        <v>⌛</v>
      </c>
      <c r="AK25" s="17" t="str">
        <f t="shared" si="38"/>
        <v>⌛</v>
      </c>
      <c r="AL25" s="17" t="str">
        <f t="shared" si="38"/>
        <v>⌛</v>
      </c>
      <c r="AM25" s="17" t="str">
        <f t="shared" si="38"/>
        <v>⌛</v>
      </c>
      <c r="AN25" s="17" t="str">
        <f t="shared" si="38"/>
        <v>⌛</v>
      </c>
      <c r="AO25" s="17" t="str">
        <f t="shared" si="38"/>
        <v>⌛</v>
      </c>
      <c r="AP25" s="17" t="str">
        <f t="shared" si="38"/>
        <v>⌛</v>
      </c>
      <c r="AR25" s="17">
        <f t="shared" si="8"/>
        <v>0.1</v>
      </c>
      <c r="AS25" s="17">
        <f t="shared" si="9"/>
        <v>0.1</v>
      </c>
      <c r="AT25" s="17">
        <f t="shared" si="10"/>
        <v>0.1</v>
      </c>
      <c r="AU25" s="17">
        <f t="shared" si="11"/>
        <v>0.1</v>
      </c>
      <c r="AV25" s="17">
        <f t="shared" si="12"/>
        <v>0.1</v>
      </c>
      <c r="AW25" s="17">
        <f t="shared" si="13"/>
        <v>0.1</v>
      </c>
      <c r="AX25" s="17">
        <f t="shared" si="14"/>
        <v>0.1</v>
      </c>
      <c r="AY25" s="17">
        <f t="shared" si="15"/>
        <v>0.1</v>
      </c>
      <c r="AZ25" s="17">
        <f t="shared" si="16"/>
        <v>0.1</v>
      </c>
      <c r="BA25" s="17">
        <f t="shared" si="17"/>
        <v>0.1</v>
      </c>
      <c r="BB25" s="17">
        <f t="shared" si="18"/>
        <v>0.1</v>
      </c>
      <c r="BC25" s="17">
        <f t="shared" si="19"/>
        <v>0.1</v>
      </c>
      <c r="BD25" s="17">
        <f t="shared" si="20"/>
        <v>0.1</v>
      </c>
      <c r="BE25" s="17">
        <f t="shared" si="21"/>
        <v>0.1</v>
      </c>
      <c r="BF25" s="17">
        <f t="shared" si="22"/>
        <v>0.1</v>
      </c>
      <c r="BG25" s="17">
        <f t="shared" si="23"/>
        <v>0.1</v>
      </c>
      <c r="BH25" s="17">
        <f t="shared" si="24"/>
        <v>0.1</v>
      </c>
      <c r="BI25" s="17">
        <f t="shared" si="25"/>
        <v>0.1</v>
      </c>
      <c r="BJ25" s="17">
        <f t="shared" si="26"/>
        <v>0.1</v>
      </c>
      <c r="BK25" s="17">
        <f t="shared" si="27"/>
        <v>0.1</v>
      </c>
      <c r="BL25" s="17">
        <f t="shared" si="28"/>
        <v>0.1</v>
      </c>
      <c r="BM25" s="17">
        <f t="shared" si="29"/>
        <v>0.1</v>
      </c>
      <c r="BN25" s="17">
        <f t="shared" si="30"/>
        <v>0.1</v>
      </c>
      <c r="BO25" s="17">
        <f t="shared" si="31"/>
        <v>0.1</v>
      </c>
      <c r="BP25" s="17">
        <f t="shared" si="32"/>
        <v>0.1</v>
      </c>
      <c r="BQ25" s="17">
        <f t="shared" si="33"/>
        <v>0.1</v>
      </c>
      <c r="BR25" s="17">
        <f t="shared" si="34"/>
        <v>0.1</v>
      </c>
      <c r="BS25" s="17">
        <f t="shared" si="35"/>
        <v>0.1</v>
      </c>
    </row>
    <row r="26" spans="1:71" ht="13.9" x14ac:dyDescent="0.25">
      <c r="AI26" s="17" t="str">
        <f>'Mes élèves'!A25</f>
        <v>Elève 24</v>
      </c>
      <c r="AJ26" s="17" t="str">
        <f t="shared" si="38"/>
        <v>⌛</v>
      </c>
      <c r="AK26" s="17" t="str">
        <f t="shared" si="38"/>
        <v>⌛</v>
      </c>
      <c r="AL26" s="17" t="str">
        <f t="shared" si="38"/>
        <v>⌛</v>
      </c>
      <c r="AM26" s="17" t="str">
        <f t="shared" si="38"/>
        <v>⌛</v>
      </c>
      <c r="AN26" s="17" t="str">
        <f t="shared" si="38"/>
        <v>⌛</v>
      </c>
      <c r="AO26" s="17" t="str">
        <f t="shared" si="38"/>
        <v>⌛</v>
      </c>
      <c r="AP26" s="17" t="str">
        <f t="shared" si="38"/>
        <v>⌛</v>
      </c>
      <c r="AR26" s="17">
        <f t="shared" si="8"/>
        <v>0.1</v>
      </c>
      <c r="AS26" s="17">
        <f t="shared" si="9"/>
        <v>0.1</v>
      </c>
      <c r="AT26" s="17">
        <f t="shared" si="10"/>
        <v>0.1</v>
      </c>
      <c r="AU26" s="17">
        <f t="shared" si="11"/>
        <v>0.1</v>
      </c>
      <c r="AV26" s="17">
        <f t="shared" si="12"/>
        <v>0.1</v>
      </c>
      <c r="AW26" s="17">
        <f t="shared" si="13"/>
        <v>0.1</v>
      </c>
      <c r="AX26" s="17">
        <f t="shared" si="14"/>
        <v>0.1</v>
      </c>
      <c r="AY26" s="17">
        <f t="shared" si="15"/>
        <v>0.1</v>
      </c>
      <c r="AZ26" s="17">
        <f t="shared" si="16"/>
        <v>0.1</v>
      </c>
      <c r="BA26" s="17">
        <f t="shared" si="17"/>
        <v>0.1</v>
      </c>
      <c r="BB26" s="17">
        <f t="shared" si="18"/>
        <v>0.1</v>
      </c>
      <c r="BC26" s="17">
        <f t="shared" si="19"/>
        <v>0.1</v>
      </c>
      <c r="BD26" s="17">
        <f t="shared" si="20"/>
        <v>0.1</v>
      </c>
      <c r="BE26" s="17">
        <f t="shared" si="21"/>
        <v>0.1</v>
      </c>
      <c r="BF26" s="17">
        <f t="shared" si="22"/>
        <v>0.1</v>
      </c>
      <c r="BG26" s="17">
        <f t="shared" si="23"/>
        <v>0.1</v>
      </c>
      <c r="BH26" s="17">
        <f t="shared" si="24"/>
        <v>0.1</v>
      </c>
      <c r="BI26" s="17">
        <f t="shared" si="25"/>
        <v>0.1</v>
      </c>
      <c r="BJ26" s="17">
        <f t="shared" si="26"/>
        <v>0.1</v>
      </c>
      <c r="BK26" s="17">
        <f t="shared" si="27"/>
        <v>0.1</v>
      </c>
      <c r="BL26" s="17">
        <f t="shared" si="28"/>
        <v>0.1</v>
      </c>
      <c r="BM26" s="17">
        <f t="shared" si="29"/>
        <v>0.1</v>
      </c>
      <c r="BN26" s="17">
        <f t="shared" si="30"/>
        <v>0.1</v>
      </c>
      <c r="BO26" s="17">
        <f t="shared" si="31"/>
        <v>0.1</v>
      </c>
      <c r="BP26" s="17">
        <f t="shared" si="32"/>
        <v>0.1</v>
      </c>
      <c r="BQ26" s="17">
        <f t="shared" si="33"/>
        <v>0.1</v>
      </c>
      <c r="BR26" s="17">
        <f t="shared" si="34"/>
        <v>0.1</v>
      </c>
      <c r="BS26" s="17">
        <f t="shared" si="35"/>
        <v>0.1</v>
      </c>
    </row>
    <row r="27" spans="1:71" x14ac:dyDescent="0.2">
      <c r="AI27" s="17" t="str">
        <f>'Mes élèves'!A26</f>
        <v>Elève 25</v>
      </c>
      <c r="AJ27" s="17" t="str">
        <f t="shared" si="38"/>
        <v>⌛</v>
      </c>
      <c r="AK27" s="17" t="str">
        <f t="shared" si="38"/>
        <v>⌛</v>
      </c>
      <c r="AL27" s="17" t="str">
        <f t="shared" si="38"/>
        <v>⌛</v>
      </c>
      <c r="AM27" s="17" t="str">
        <f t="shared" si="38"/>
        <v>⌛</v>
      </c>
      <c r="AN27" s="17" t="str">
        <f t="shared" si="38"/>
        <v>⌛</v>
      </c>
      <c r="AO27" s="17" t="str">
        <f t="shared" si="38"/>
        <v>⌛</v>
      </c>
      <c r="AP27" s="17" t="str">
        <f t="shared" si="38"/>
        <v>⌛</v>
      </c>
      <c r="AR27" s="17">
        <f t="shared" si="8"/>
        <v>0.1</v>
      </c>
      <c r="AS27" s="17">
        <f t="shared" si="9"/>
        <v>0.1</v>
      </c>
      <c r="AT27" s="17">
        <f t="shared" si="10"/>
        <v>0.1</v>
      </c>
      <c r="AU27" s="17">
        <f t="shared" si="11"/>
        <v>0.1</v>
      </c>
      <c r="AV27" s="17">
        <f t="shared" si="12"/>
        <v>0.1</v>
      </c>
      <c r="AW27" s="17">
        <f t="shared" si="13"/>
        <v>0.1</v>
      </c>
      <c r="AX27" s="17">
        <f t="shared" si="14"/>
        <v>0.1</v>
      </c>
      <c r="AY27" s="17">
        <f t="shared" si="15"/>
        <v>0.1</v>
      </c>
      <c r="AZ27" s="17">
        <f t="shared" si="16"/>
        <v>0.1</v>
      </c>
      <c r="BA27" s="17">
        <f t="shared" si="17"/>
        <v>0.1</v>
      </c>
      <c r="BB27" s="17">
        <f t="shared" si="18"/>
        <v>0.1</v>
      </c>
      <c r="BC27" s="17">
        <f t="shared" si="19"/>
        <v>0.1</v>
      </c>
      <c r="BD27" s="17">
        <f t="shared" si="20"/>
        <v>0.1</v>
      </c>
      <c r="BE27" s="17">
        <f t="shared" si="21"/>
        <v>0.1</v>
      </c>
      <c r="BF27" s="17">
        <f t="shared" si="22"/>
        <v>0.1</v>
      </c>
      <c r="BG27" s="17">
        <f t="shared" si="23"/>
        <v>0.1</v>
      </c>
      <c r="BH27" s="17">
        <f t="shared" si="24"/>
        <v>0.1</v>
      </c>
      <c r="BI27" s="17">
        <f t="shared" si="25"/>
        <v>0.1</v>
      </c>
      <c r="BJ27" s="17">
        <f t="shared" si="26"/>
        <v>0.1</v>
      </c>
      <c r="BK27" s="17">
        <f t="shared" si="27"/>
        <v>0.1</v>
      </c>
      <c r="BL27" s="17">
        <f t="shared" si="28"/>
        <v>0.1</v>
      </c>
      <c r="BM27" s="17">
        <f t="shared" si="29"/>
        <v>0.1</v>
      </c>
      <c r="BN27" s="17">
        <f t="shared" si="30"/>
        <v>0.1</v>
      </c>
      <c r="BO27" s="17">
        <f t="shared" si="31"/>
        <v>0.1</v>
      </c>
      <c r="BP27" s="17">
        <f t="shared" si="32"/>
        <v>0.1</v>
      </c>
      <c r="BQ27" s="17">
        <f t="shared" si="33"/>
        <v>0.1</v>
      </c>
      <c r="BR27" s="17">
        <f t="shared" si="34"/>
        <v>0.1</v>
      </c>
      <c r="BS27" s="17">
        <f t="shared" si="35"/>
        <v>0.1</v>
      </c>
    </row>
    <row r="28" spans="1:71" x14ac:dyDescent="0.2">
      <c r="AI28" s="17" t="str">
        <f>'Mes élèves'!A27</f>
        <v>Elève 26</v>
      </c>
      <c r="AJ28" s="17" t="str">
        <f t="shared" si="38"/>
        <v>⌛</v>
      </c>
      <c r="AK28" s="17" t="str">
        <f t="shared" si="38"/>
        <v>⌛</v>
      </c>
      <c r="AL28" s="17" t="str">
        <f t="shared" si="38"/>
        <v>⌛</v>
      </c>
      <c r="AM28" s="17" t="str">
        <f t="shared" si="38"/>
        <v>⌛</v>
      </c>
      <c r="AN28" s="17" t="str">
        <f t="shared" si="38"/>
        <v>⌛</v>
      </c>
      <c r="AO28" s="17" t="str">
        <f t="shared" si="38"/>
        <v>⌛</v>
      </c>
      <c r="AP28" s="17" t="str">
        <f t="shared" si="38"/>
        <v>⌛</v>
      </c>
      <c r="AR28" s="17">
        <f t="shared" si="8"/>
        <v>0.1</v>
      </c>
      <c r="AS28" s="17">
        <f t="shared" si="9"/>
        <v>0.1</v>
      </c>
      <c r="AT28" s="17">
        <f t="shared" si="10"/>
        <v>0.1</v>
      </c>
      <c r="AU28" s="17">
        <f t="shared" si="11"/>
        <v>0.1</v>
      </c>
      <c r="AV28" s="17">
        <f t="shared" si="12"/>
        <v>0.1</v>
      </c>
      <c r="AW28" s="17">
        <f t="shared" si="13"/>
        <v>0.1</v>
      </c>
      <c r="AX28" s="17">
        <f t="shared" si="14"/>
        <v>0.1</v>
      </c>
      <c r="AY28" s="17">
        <f t="shared" si="15"/>
        <v>0.1</v>
      </c>
      <c r="AZ28" s="17">
        <f t="shared" si="16"/>
        <v>0.1</v>
      </c>
      <c r="BA28" s="17">
        <f t="shared" si="17"/>
        <v>0.1</v>
      </c>
      <c r="BB28" s="17">
        <f t="shared" si="18"/>
        <v>0.1</v>
      </c>
      <c r="BC28" s="17">
        <f t="shared" si="19"/>
        <v>0.1</v>
      </c>
      <c r="BD28" s="17">
        <f t="shared" si="20"/>
        <v>0.1</v>
      </c>
      <c r="BE28" s="17">
        <f t="shared" si="21"/>
        <v>0.1</v>
      </c>
      <c r="BF28" s="17">
        <f t="shared" si="22"/>
        <v>0.1</v>
      </c>
      <c r="BG28" s="17">
        <f t="shared" si="23"/>
        <v>0.1</v>
      </c>
      <c r="BH28" s="17">
        <f t="shared" si="24"/>
        <v>0.1</v>
      </c>
      <c r="BI28" s="17">
        <f t="shared" si="25"/>
        <v>0.1</v>
      </c>
      <c r="BJ28" s="17">
        <f t="shared" si="26"/>
        <v>0.1</v>
      </c>
      <c r="BK28" s="17">
        <f t="shared" si="27"/>
        <v>0.1</v>
      </c>
      <c r="BL28" s="17">
        <f t="shared" si="28"/>
        <v>0.1</v>
      </c>
      <c r="BM28" s="17">
        <f t="shared" si="29"/>
        <v>0.1</v>
      </c>
      <c r="BN28" s="17">
        <f t="shared" si="30"/>
        <v>0.1</v>
      </c>
      <c r="BO28" s="17">
        <f t="shared" si="31"/>
        <v>0.1</v>
      </c>
      <c r="BP28" s="17">
        <f t="shared" si="32"/>
        <v>0.1</v>
      </c>
      <c r="BQ28" s="17">
        <f t="shared" si="33"/>
        <v>0.1</v>
      </c>
      <c r="BR28" s="17">
        <f t="shared" si="34"/>
        <v>0.1</v>
      </c>
      <c r="BS28" s="17">
        <f t="shared" si="35"/>
        <v>0.1</v>
      </c>
    </row>
    <row r="29" spans="1:71" x14ac:dyDescent="0.2">
      <c r="AI29" s="17" t="str">
        <f>'Mes élèves'!A28</f>
        <v>Elève 27</v>
      </c>
      <c r="AJ29" s="17" t="str">
        <f t="shared" si="38"/>
        <v>⌛</v>
      </c>
      <c r="AK29" s="17" t="str">
        <f t="shared" si="38"/>
        <v>⌛</v>
      </c>
      <c r="AL29" s="17" t="str">
        <f t="shared" si="38"/>
        <v>⌛</v>
      </c>
      <c r="AM29" s="17" t="str">
        <f t="shared" si="38"/>
        <v>⌛</v>
      </c>
      <c r="AN29" s="17" t="str">
        <f t="shared" si="38"/>
        <v>⌛</v>
      </c>
      <c r="AO29" s="17" t="str">
        <f t="shared" si="38"/>
        <v>⌛</v>
      </c>
      <c r="AP29" s="17" t="str">
        <f t="shared" si="38"/>
        <v>⌛</v>
      </c>
      <c r="AR29" s="17">
        <f t="shared" si="8"/>
        <v>0.1</v>
      </c>
      <c r="AS29" s="17">
        <f t="shared" si="9"/>
        <v>0.1</v>
      </c>
      <c r="AT29" s="17">
        <f t="shared" si="10"/>
        <v>0.1</v>
      </c>
      <c r="AU29" s="17">
        <f t="shared" si="11"/>
        <v>0.1</v>
      </c>
      <c r="AV29" s="17">
        <f t="shared" si="12"/>
        <v>0.1</v>
      </c>
      <c r="AW29" s="17">
        <f t="shared" si="13"/>
        <v>0.1</v>
      </c>
      <c r="AX29" s="17">
        <f t="shared" si="14"/>
        <v>0.1</v>
      </c>
      <c r="AY29" s="17">
        <f t="shared" si="15"/>
        <v>0.1</v>
      </c>
      <c r="AZ29" s="17">
        <f t="shared" si="16"/>
        <v>0.1</v>
      </c>
      <c r="BA29" s="17">
        <f t="shared" si="17"/>
        <v>0.1</v>
      </c>
      <c r="BB29" s="17">
        <f t="shared" si="18"/>
        <v>0.1</v>
      </c>
      <c r="BC29" s="17">
        <f t="shared" si="19"/>
        <v>0.1</v>
      </c>
      <c r="BD29" s="17">
        <f t="shared" si="20"/>
        <v>0.1</v>
      </c>
      <c r="BE29" s="17">
        <f t="shared" si="21"/>
        <v>0.1</v>
      </c>
      <c r="BF29" s="17">
        <f t="shared" si="22"/>
        <v>0.1</v>
      </c>
      <c r="BG29" s="17">
        <f t="shared" si="23"/>
        <v>0.1</v>
      </c>
      <c r="BH29" s="17">
        <f t="shared" si="24"/>
        <v>0.1</v>
      </c>
      <c r="BI29" s="17">
        <f t="shared" si="25"/>
        <v>0.1</v>
      </c>
      <c r="BJ29" s="17">
        <f t="shared" si="26"/>
        <v>0.1</v>
      </c>
      <c r="BK29" s="17">
        <f t="shared" si="27"/>
        <v>0.1</v>
      </c>
      <c r="BL29" s="17">
        <f t="shared" si="28"/>
        <v>0.1</v>
      </c>
      <c r="BM29" s="17">
        <f t="shared" si="29"/>
        <v>0.1</v>
      </c>
      <c r="BN29" s="17">
        <f t="shared" si="30"/>
        <v>0.1</v>
      </c>
      <c r="BO29" s="17">
        <f t="shared" si="31"/>
        <v>0.1</v>
      </c>
      <c r="BP29" s="17">
        <f t="shared" si="32"/>
        <v>0.1</v>
      </c>
      <c r="BQ29" s="17">
        <f t="shared" si="33"/>
        <v>0.1</v>
      </c>
      <c r="BR29" s="17">
        <f t="shared" si="34"/>
        <v>0.1</v>
      </c>
      <c r="BS29" s="17">
        <f t="shared" si="35"/>
        <v>0.1</v>
      </c>
    </row>
    <row r="30" spans="1:71" x14ac:dyDescent="0.2">
      <c r="AI30" s="17" t="str">
        <f>'Mes élèves'!A29</f>
        <v>Elève 28</v>
      </c>
      <c r="AJ30" s="17" t="str">
        <f t="shared" si="38"/>
        <v>⌛</v>
      </c>
      <c r="AK30" s="17" t="str">
        <f t="shared" si="38"/>
        <v>⌛</v>
      </c>
      <c r="AL30" s="17" t="str">
        <f t="shared" si="38"/>
        <v>⌛</v>
      </c>
      <c r="AM30" s="17" t="str">
        <f t="shared" si="38"/>
        <v>⌛</v>
      </c>
      <c r="AN30" s="17" t="str">
        <f t="shared" si="38"/>
        <v>⌛</v>
      </c>
      <c r="AO30" s="17" t="str">
        <f t="shared" si="38"/>
        <v>⌛</v>
      </c>
      <c r="AP30" s="17" t="str">
        <f t="shared" si="38"/>
        <v>⌛</v>
      </c>
      <c r="AR30" s="17">
        <f t="shared" si="8"/>
        <v>0.1</v>
      </c>
      <c r="AS30" s="17">
        <f t="shared" si="9"/>
        <v>0.1</v>
      </c>
      <c r="AT30" s="17">
        <f t="shared" si="10"/>
        <v>0.1</v>
      </c>
      <c r="AU30" s="17">
        <f t="shared" si="11"/>
        <v>0.1</v>
      </c>
      <c r="AV30" s="17">
        <f t="shared" si="12"/>
        <v>0.1</v>
      </c>
      <c r="AW30" s="17">
        <f t="shared" si="13"/>
        <v>0.1</v>
      </c>
      <c r="AX30" s="17">
        <f t="shared" si="14"/>
        <v>0.1</v>
      </c>
      <c r="AY30" s="17">
        <f t="shared" si="15"/>
        <v>0.1</v>
      </c>
      <c r="AZ30" s="17">
        <f t="shared" si="16"/>
        <v>0.1</v>
      </c>
      <c r="BA30" s="17">
        <f t="shared" si="17"/>
        <v>0.1</v>
      </c>
      <c r="BB30" s="17">
        <f t="shared" si="18"/>
        <v>0.1</v>
      </c>
      <c r="BC30" s="17">
        <f t="shared" si="19"/>
        <v>0.1</v>
      </c>
      <c r="BD30" s="17">
        <f t="shared" si="20"/>
        <v>0.1</v>
      </c>
      <c r="BE30" s="17">
        <f t="shared" si="21"/>
        <v>0.1</v>
      </c>
      <c r="BF30" s="17">
        <f t="shared" si="22"/>
        <v>0.1</v>
      </c>
      <c r="BG30" s="17">
        <f t="shared" si="23"/>
        <v>0.1</v>
      </c>
      <c r="BH30" s="17">
        <f t="shared" si="24"/>
        <v>0.1</v>
      </c>
      <c r="BI30" s="17">
        <f t="shared" si="25"/>
        <v>0.1</v>
      </c>
      <c r="BJ30" s="17">
        <f t="shared" si="26"/>
        <v>0.1</v>
      </c>
      <c r="BK30" s="17">
        <f t="shared" si="27"/>
        <v>0.1</v>
      </c>
      <c r="BL30" s="17">
        <f t="shared" si="28"/>
        <v>0.1</v>
      </c>
      <c r="BM30" s="17">
        <f t="shared" si="29"/>
        <v>0.1</v>
      </c>
      <c r="BN30" s="17">
        <f t="shared" si="30"/>
        <v>0.1</v>
      </c>
      <c r="BO30" s="17">
        <f t="shared" si="31"/>
        <v>0.1</v>
      </c>
      <c r="BP30" s="17">
        <f t="shared" si="32"/>
        <v>0.1</v>
      </c>
      <c r="BQ30" s="17">
        <f t="shared" si="33"/>
        <v>0.1</v>
      </c>
      <c r="BR30" s="17">
        <f t="shared" si="34"/>
        <v>0.1</v>
      </c>
      <c r="BS30" s="17">
        <f t="shared" si="35"/>
        <v>0.1</v>
      </c>
    </row>
    <row r="31" spans="1:71" x14ac:dyDescent="0.2">
      <c r="AI31" s="17" t="str">
        <f>'Mes élèves'!A30</f>
        <v>Elève 29</v>
      </c>
      <c r="AJ31" s="17" t="str">
        <f t="shared" si="38"/>
        <v>⌛</v>
      </c>
      <c r="AK31" s="17" t="str">
        <f t="shared" si="38"/>
        <v>⌛</v>
      </c>
      <c r="AL31" s="17" t="str">
        <f t="shared" si="38"/>
        <v>⌛</v>
      </c>
      <c r="AM31" s="17" t="str">
        <f t="shared" si="38"/>
        <v>⌛</v>
      </c>
      <c r="AN31" s="17" t="str">
        <f t="shared" si="38"/>
        <v>⌛</v>
      </c>
      <c r="AO31" s="17" t="str">
        <f t="shared" si="38"/>
        <v>⌛</v>
      </c>
      <c r="AP31" s="17" t="str">
        <f t="shared" si="38"/>
        <v>⌛</v>
      </c>
      <c r="AR31" s="17">
        <f t="shared" si="8"/>
        <v>0.1</v>
      </c>
      <c r="AS31" s="17">
        <f t="shared" si="9"/>
        <v>0.1</v>
      </c>
      <c r="AT31" s="17">
        <f t="shared" si="10"/>
        <v>0.1</v>
      </c>
      <c r="AU31" s="17">
        <f t="shared" si="11"/>
        <v>0.1</v>
      </c>
      <c r="AV31" s="17">
        <f t="shared" si="12"/>
        <v>0.1</v>
      </c>
      <c r="AW31" s="17">
        <f t="shared" si="13"/>
        <v>0.1</v>
      </c>
      <c r="AX31" s="17">
        <f t="shared" si="14"/>
        <v>0.1</v>
      </c>
      <c r="AY31" s="17">
        <f t="shared" si="15"/>
        <v>0.1</v>
      </c>
      <c r="AZ31" s="17">
        <f t="shared" si="16"/>
        <v>0.1</v>
      </c>
      <c r="BA31" s="17">
        <f t="shared" si="17"/>
        <v>0.1</v>
      </c>
      <c r="BB31" s="17">
        <f t="shared" si="18"/>
        <v>0.1</v>
      </c>
      <c r="BC31" s="17">
        <f t="shared" si="19"/>
        <v>0.1</v>
      </c>
      <c r="BD31" s="17">
        <f t="shared" si="20"/>
        <v>0.1</v>
      </c>
      <c r="BE31" s="17">
        <f t="shared" si="21"/>
        <v>0.1</v>
      </c>
      <c r="BF31" s="17">
        <f t="shared" si="22"/>
        <v>0.1</v>
      </c>
      <c r="BG31" s="17">
        <f t="shared" si="23"/>
        <v>0.1</v>
      </c>
      <c r="BH31" s="17">
        <f t="shared" si="24"/>
        <v>0.1</v>
      </c>
      <c r="BI31" s="17">
        <f t="shared" si="25"/>
        <v>0.1</v>
      </c>
      <c r="BJ31" s="17">
        <f t="shared" si="26"/>
        <v>0.1</v>
      </c>
      <c r="BK31" s="17">
        <f t="shared" si="27"/>
        <v>0.1</v>
      </c>
      <c r="BL31" s="17">
        <f t="shared" si="28"/>
        <v>0.1</v>
      </c>
      <c r="BM31" s="17">
        <f t="shared" si="29"/>
        <v>0.1</v>
      </c>
      <c r="BN31" s="17">
        <f t="shared" si="30"/>
        <v>0.1</v>
      </c>
      <c r="BO31" s="17">
        <f t="shared" si="31"/>
        <v>0.1</v>
      </c>
      <c r="BP31" s="17">
        <f t="shared" si="32"/>
        <v>0.1</v>
      </c>
      <c r="BQ31" s="17">
        <f t="shared" si="33"/>
        <v>0.1</v>
      </c>
      <c r="BR31" s="17">
        <f t="shared" si="34"/>
        <v>0.1</v>
      </c>
      <c r="BS31" s="17">
        <f t="shared" si="35"/>
        <v>0.1</v>
      </c>
    </row>
    <row r="32" spans="1:71" x14ac:dyDescent="0.2">
      <c r="AI32" s="17" t="str">
        <f>'Mes élèves'!A31</f>
        <v>Elève 30</v>
      </c>
      <c r="AJ32" s="17" t="str">
        <f t="shared" si="38"/>
        <v>⌛</v>
      </c>
      <c r="AK32" s="17" t="str">
        <f t="shared" si="38"/>
        <v>⌛</v>
      </c>
      <c r="AL32" s="17" t="str">
        <f t="shared" si="38"/>
        <v>⌛</v>
      </c>
      <c r="AM32" s="17" t="str">
        <f t="shared" si="38"/>
        <v>⌛</v>
      </c>
      <c r="AN32" s="17" t="str">
        <f t="shared" si="38"/>
        <v>⌛</v>
      </c>
      <c r="AO32" s="17" t="str">
        <f t="shared" si="38"/>
        <v>⌛</v>
      </c>
      <c r="AP32" s="17" t="str">
        <f t="shared" si="38"/>
        <v>⌛</v>
      </c>
      <c r="AR32" s="17">
        <f t="shared" si="8"/>
        <v>0.1</v>
      </c>
      <c r="AS32" s="17">
        <f t="shared" si="9"/>
        <v>0.1</v>
      </c>
      <c r="AT32" s="17">
        <f t="shared" si="10"/>
        <v>0.1</v>
      </c>
      <c r="AU32" s="17">
        <f t="shared" si="11"/>
        <v>0.1</v>
      </c>
      <c r="AV32" s="17">
        <f t="shared" si="12"/>
        <v>0.1</v>
      </c>
      <c r="AW32" s="17">
        <f t="shared" si="13"/>
        <v>0.1</v>
      </c>
      <c r="AX32" s="17">
        <f t="shared" si="14"/>
        <v>0.1</v>
      </c>
      <c r="AY32" s="17">
        <f t="shared" si="15"/>
        <v>0.1</v>
      </c>
      <c r="AZ32" s="17">
        <f t="shared" si="16"/>
        <v>0.1</v>
      </c>
      <c r="BA32" s="17">
        <f t="shared" si="17"/>
        <v>0.1</v>
      </c>
      <c r="BB32" s="17">
        <f t="shared" si="18"/>
        <v>0.1</v>
      </c>
      <c r="BC32" s="17">
        <f t="shared" si="19"/>
        <v>0.1</v>
      </c>
      <c r="BD32" s="17">
        <f t="shared" si="20"/>
        <v>0.1</v>
      </c>
      <c r="BE32" s="17">
        <f t="shared" si="21"/>
        <v>0.1</v>
      </c>
      <c r="BF32" s="17">
        <f t="shared" si="22"/>
        <v>0.1</v>
      </c>
      <c r="BG32" s="17">
        <f t="shared" si="23"/>
        <v>0.1</v>
      </c>
      <c r="BH32" s="17">
        <f t="shared" si="24"/>
        <v>0.1</v>
      </c>
      <c r="BI32" s="17">
        <f t="shared" si="25"/>
        <v>0.1</v>
      </c>
      <c r="BJ32" s="17">
        <f t="shared" si="26"/>
        <v>0.1</v>
      </c>
      <c r="BK32" s="17">
        <f t="shared" si="27"/>
        <v>0.1</v>
      </c>
      <c r="BL32" s="17">
        <f t="shared" si="28"/>
        <v>0.1</v>
      </c>
      <c r="BM32" s="17">
        <f t="shared" si="29"/>
        <v>0.1</v>
      </c>
      <c r="BN32" s="17">
        <f t="shared" si="30"/>
        <v>0.1</v>
      </c>
      <c r="BO32" s="17">
        <f t="shared" si="31"/>
        <v>0.1</v>
      </c>
      <c r="BP32" s="17">
        <f t="shared" si="32"/>
        <v>0.1</v>
      </c>
      <c r="BQ32" s="17">
        <f t="shared" si="33"/>
        <v>0.1</v>
      </c>
      <c r="BR32" s="17">
        <f t="shared" si="34"/>
        <v>0.1</v>
      </c>
      <c r="BS32" s="17">
        <f t="shared" si="35"/>
        <v>0.1</v>
      </c>
    </row>
  </sheetData>
  <sheetProtection password="C82B" sheet="1" objects="1" scenarios="1"/>
  <mergeCells count="25">
    <mergeCell ref="A19:B19"/>
    <mergeCell ref="B1:B2"/>
    <mergeCell ref="A15:B15"/>
    <mergeCell ref="A16:B16"/>
    <mergeCell ref="A17:B17"/>
    <mergeCell ref="A18:B18"/>
    <mergeCell ref="A9:B9"/>
    <mergeCell ref="A10:B10"/>
    <mergeCell ref="A12:B12"/>
    <mergeCell ref="A13:B13"/>
    <mergeCell ref="A11:B11"/>
    <mergeCell ref="A5:B5"/>
    <mergeCell ref="A6:B6"/>
    <mergeCell ref="A8:B8"/>
    <mergeCell ref="A4:B4"/>
    <mergeCell ref="A14:B14"/>
    <mergeCell ref="BD1:BG1"/>
    <mergeCell ref="BH1:BK1"/>
    <mergeCell ref="BL1:BO1"/>
    <mergeCell ref="BP1:BS1"/>
    <mergeCell ref="A7:B7"/>
    <mergeCell ref="AV1:AY1"/>
    <mergeCell ref="AZ1:BC1"/>
    <mergeCell ref="A3:B3"/>
    <mergeCell ref="AR1:AU1"/>
  </mergeCells>
  <conditionalFormatting sqref="C7:AF7 C9:AF9 C13:AF13 C15:AF16 C11:AF11 C18:AF19 C5:AF5">
    <cfRule type="cellIs" dxfId="31" priority="1" operator="equal">
      <formula>4</formula>
    </cfRule>
    <cfRule type="cellIs" dxfId="30" priority="4" operator="equal">
      <formula>3</formula>
    </cfRule>
    <cfRule type="cellIs" dxfId="29" priority="5" operator="equal">
      <formula>2</formula>
    </cfRule>
    <cfRule type="cellIs" dxfId="28" priority="6" operator="equal">
      <formula>1</formula>
    </cfRule>
  </conditionalFormatting>
  <pageMargins left="0.25" right="0.25" top="0.75" bottom="0.75" header="0.3" footer="0.3"/>
  <pageSetup paperSize="8" scale="61"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00FF"/>
    <pageSetUpPr fitToPage="1"/>
  </sheetPr>
  <dimension ref="A1:AK35"/>
  <sheetViews>
    <sheetView topLeftCell="B3" zoomScaleNormal="100" workbookViewId="0">
      <selection activeCell="B3" sqref="B3:B34"/>
    </sheetView>
  </sheetViews>
  <sheetFormatPr baseColWidth="10" defaultColWidth="11.42578125" defaultRowHeight="15" x14ac:dyDescent="0.25"/>
  <cols>
    <col min="1" max="1" width="3.85546875" style="13" hidden="1" customWidth="1"/>
    <col min="2" max="3" width="5.85546875" style="74" customWidth="1"/>
    <col min="4" max="7" width="15.28515625" style="75" customWidth="1"/>
    <col min="8" max="8" width="5.85546875" style="74" customWidth="1"/>
    <col min="9" max="12" width="15.28515625" style="75" customWidth="1"/>
    <col min="13" max="13" width="5.85546875" style="74" customWidth="1"/>
    <col min="14" max="17" width="15.28515625" style="74" customWidth="1"/>
    <col min="18" max="18" width="5.85546875" style="74" customWidth="1"/>
    <col min="19" max="21" width="15.28515625" style="74" customWidth="1"/>
    <col min="22" max="22" width="15.28515625" style="75" customWidth="1"/>
    <col min="23" max="23" width="5.85546875" style="74" customWidth="1"/>
    <col min="24" max="26" width="15.28515625" style="74" customWidth="1"/>
    <col min="27" max="27" width="15.28515625" style="75" customWidth="1"/>
    <col min="28" max="28" width="1.42578125" style="75" customWidth="1"/>
    <col min="29" max="32" width="15.28515625" style="75" customWidth="1"/>
    <col min="33" max="33" width="5.85546875" style="74" customWidth="1"/>
    <col min="34" max="36" width="15.28515625" style="74" customWidth="1"/>
    <col min="37" max="37" width="15.28515625" style="75" customWidth="1"/>
    <col min="38" max="16384" width="11.42578125" style="13"/>
  </cols>
  <sheetData>
    <row r="1" spans="1:37" ht="14.45" hidden="1" x14ac:dyDescent="0.3"/>
    <row r="2" spans="1:37" ht="14.45" hidden="1" x14ac:dyDescent="0.3"/>
    <row r="3" spans="1:37" ht="15" customHeight="1" x14ac:dyDescent="0.25">
      <c r="B3" s="133" t="s">
        <v>29</v>
      </c>
      <c r="C3" s="134" t="s">
        <v>33</v>
      </c>
      <c r="D3" s="140" t="s">
        <v>50</v>
      </c>
      <c r="E3" s="136"/>
      <c r="F3" s="136"/>
      <c r="G3" s="136"/>
      <c r="H3" s="133" t="s">
        <v>33</v>
      </c>
      <c r="I3" s="136" t="s">
        <v>51</v>
      </c>
      <c r="J3" s="136"/>
      <c r="K3" s="136"/>
      <c r="L3" s="137"/>
      <c r="M3" s="135" t="s">
        <v>33</v>
      </c>
      <c r="N3" s="142" t="s">
        <v>58</v>
      </c>
      <c r="O3" s="142"/>
      <c r="P3" s="142"/>
      <c r="Q3" s="142"/>
      <c r="R3" s="133" t="s">
        <v>34</v>
      </c>
      <c r="S3" s="144" t="s">
        <v>53</v>
      </c>
      <c r="T3" s="144"/>
      <c r="U3" s="144"/>
      <c r="V3" s="145"/>
      <c r="W3" s="135" t="s">
        <v>35</v>
      </c>
      <c r="X3" s="136" t="s">
        <v>54</v>
      </c>
      <c r="Y3" s="136"/>
      <c r="Z3" s="136"/>
      <c r="AA3" s="137"/>
      <c r="AB3" s="148"/>
      <c r="AC3" s="140" t="s">
        <v>55</v>
      </c>
      <c r="AD3" s="136"/>
      <c r="AE3" s="136"/>
      <c r="AF3" s="137"/>
      <c r="AG3" s="135" t="s">
        <v>36</v>
      </c>
      <c r="AH3" s="136" t="s">
        <v>56</v>
      </c>
      <c r="AI3" s="136"/>
      <c r="AJ3" s="136"/>
      <c r="AK3" s="137"/>
    </row>
    <row r="4" spans="1:37" ht="18" customHeight="1" x14ac:dyDescent="0.25">
      <c r="B4" s="133"/>
      <c r="C4" s="134"/>
      <c r="D4" s="141"/>
      <c r="E4" s="138"/>
      <c r="F4" s="138"/>
      <c r="G4" s="138"/>
      <c r="H4" s="133"/>
      <c r="I4" s="138"/>
      <c r="J4" s="138"/>
      <c r="K4" s="138"/>
      <c r="L4" s="139"/>
      <c r="M4" s="134"/>
      <c r="N4" s="143"/>
      <c r="O4" s="143"/>
      <c r="P4" s="143"/>
      <c r="Q4" s="143"/>
      <c r="R4" s="133"/>
      <c r="S4" s="146"/>
      <c r="T4" s="146"/>
      <c r="U4" s="146"/>
      <c r="V4" s="147"/>
      <c r="W4" s="134"/>
      <c r="X4" s="138"/>
      <c r="Y4" s="138"/>
      <c r="Z4" s="138"/>
      <c r="AA4" s="139"/>
      <c r="AB4" s="149"/>
      <c r="AC4" s="141"/>
      <c r="AD4" s="138"/>
      <c r="AE4" s="138"/>
      <c r="AF4" s="139"/>
      <c r="AG4" s="134"/>
      <c r="AH4" s="138"/>
      <c r="AI4" s="138"/>
      <c r="AJ4" s="138"/>
      <c r="AK4" s="139"/>
    </row>
    <row r="5" spans="1:37" x14ac:dyDescent="0.25">
      <c r="B5" s="133"/>
      <c r="C5" s="134"/>
      <c r="D5" s="66" t="s">
        <v>59</v>
      </c>
      <c r="E5" s="67" t="s">
        <v>60</v>
      </c>
      <c r="F5" s="68" t="s">
        <v>61</v>
      </c>
      <c r="G5" s="69" t="s">
        <v>62</v>
      </c>
      <c r="H5" s="133"/>
      <c r="I5" s="70" t="s">
        <v>59</v>
      </c>
      <c r="J5" s="67" t="s">
        <v>60</v>
      </c>
      <c r="K5" s="68" t="s">
        <v>61</v>
      </c>
      <c r="L5" s="71" t="s">
        <v>62</v>
      </c>
      <c r="M5" s="134"/>
      <c r="N5" s="70" t="s">
        <v>59</v>
      </c>
      <c r="O5" s="67" t="s">
        <v>60</v>
      </c>
      <c r="P5" s="68" t="s">
        <v>61</v>
      </c>
      <c r="Q5" s="69" t="s">
        <v>62</v>
      </c>
      <c r="R5" s="133"/>
      <c r="S5" s="70" t="s">
        <v>59</v>
      </c>
      <c r="T5" s="67" t="s">
        <v>60</v>
      </c>
      <c r="U5" s="68" t="s">
        <v>61</v>
      </c>
      <c r="V5" s="71" t="s">
        <v>62</v>
      </c>
      <c r="W5" s="134"/>
      <c r="X5" s="70" t="s">
        <v>59</v>
      </c>
      <c r="Y5" s="67" t="s">
        <v>60</v>
      </c>
      <c r="Z5" s="68" t="s">
        <v>61</v>
      </c>
      <c r="AA5" s="71" t="s">
        <v>62</v>
      </c>
      <c r="AB5" s="149"/>
      <c r="AC5" s="70" t="s">
        <v>59</v>
      </c>
      <c r="AD5" s="67" t="s">
        <v>60</v>
      </c>
      <c r="AE5" s="68" t="s">
        <v>61</v>
      </c>
      <c r="AF5" s="71" t="s">
        <v>62</v>
      </c>
      <c r="AG5" s="134"/>
      <c r="AH5" s="70" t="s">
        <v>59</v>
      </c>
      <c r="AI5" s="67" t="s">
        <v>60</v>
      </c>
      <c r="AJ5" s="68" t="s">
        <v>61</v>
      </c>
      <c r="AK5" s="71" t="s">
        <v>62</v>
      </c>
    </row>
    <row r="6" spans="1:37" x14ac:dyDescent="0.25">
      <c r="A6" s="13">
        <v>1</v>
      </c>
      <c r="B6" s="133"/>
      <c r="C6" s="134"/>
      <c r="D6" s="72" t="str">
        <f t="shared" ref="D6:D34" si="0">IF(D$35&lt;$A6,"",LOOKUP($A6,fluence1,ELEVESRECHERCHE))</f>
        <v/>
      </c>
      <c r="E6" s="72" t="str">
        <f t="shared" ref="E6:E34" si="1">IF(E$35&lt;$A6,"",LOOKUP($A6,FLUENCE2,ELEVESRECHERCHE))</f>
        <v/>
      </c>
      <c r="F6" s="72" t="str">
        <f t="shared" ref="F6:F34" si="2">IF(F$35&lt;$A6,"",LOOKUP($A6,FLUENCE3,ELEVESRECHERCHE))</f>
        <v/>
      </c>
      <c r="G6" s="72" t="str">
        <f t="shared" ref="G6:G34" si="3">IF(G$35&lt;$A6,"",LOOKUP($A6,FLUENCE4,ELEVESRECHERCHE))</f>
        <v/>
      </c>
      <c r="H6" s="133"/>
      <c r="I6" s="72" t="str">
        <f t="shared" ref="I6:I34" si="4">IF(I$35&lt;$A6,"",LOOKUP($A6,reco1,ELEVESRECHERCHE))</f>
        <v/>
      </c>
      <c r="J6" s="72" t="str">
        <f t="shared" ref="J6:J34" si="5">IF(J$35&lt;$A6,"",LOOKUP($A6,reco2,ELEVESRECHERCHE))</f>
        <v/>
      </c>
      <c r="K6" s="72" t="str">
        <f t="shared" ref="K6:K34" si="6">IF(K$35&lt;$A6,"",LOOKUP($A6,reco3,ELEVESRECHERCHE))</f>
        <v/>
      </c>
      <c r="L6" s="72" t="str">
        <f t="shared" ref="L6:L34" si="7">IF(L$35&lt;$A6,"",LOOKUP($A6,reco4,ELEVESRECHERCHE))</f>
        <v/>
      </c>
      <c r="M6" s="134"/>
      <c r="N6" s="72" t="str">
        <f t="shared" ref="N6:N34" si="8">IF(N$35&lt;$A6,"",LOOKUP($A6,LECTURE1,ELEVESRECHERCHE))</f>
        <v/>
      </c>
      <c r="O6" s="72" t="str">
        <f t="shared" ref="O6:O34" si="9">IF(O$35&lt;$A6,"",LOOKUP($A6,LECTURE2,ELEVESRECHERCHE))</f>
        <v/>
      </c>
      <c r="P6" s="72" t="str">
        <f t="shared" ref="P6:P34" si="10">IF(P$35&lt;$A6,"",LOOKUP($A6,LECTURE3,ELEVESRECHERCHE))</f>
        <v/>
      </c>
      <c r="Q6" s="73" t="str">
        <f t="shared" ref="Q6:Q34" si="11">IF(Q$35&lt;$A6,"",LOOKUP($A6,LECTURE4,ELEVESRECHERCHE))</f>
        <v/>
      </c>
      <c r="R6" s="133"/>
      <c r="S6" s="72" t="str">
        <f t="shared" ref="S6:S34" si="12">IF(S$35&lt;$A6,"",LOOKUP($A6,COPIE1,ELEVESRECHERCHE))</f>
        <v/>
      </c>
      <c r="T6" s="72" t="str">
        <f t="shared" ref="T6:T34" si="13">IF(T$35&lt;$A6,"",LOOKUP($A6,COPIE2,ELEVESRECHERCHE))</f>
        <v/>
      </c>
      <c r="U6" s="72" t="str">
        <f t="shared" ref="U6:U34" si="14">IF(U$35&lt;$A6,"",LOOKUP($A6,COPIE3,ELEVESRECHERCHE))</f>
        <v/>
      </c>
      <c r="V6" s="72" t="str">
        <f t="shared" ref="V6:V34" si="15">IF(V$35&lt;$A6,"",LOOKUP($A6,COPIE4,ELEVESRECHERCHE))</f>
        <v/>
      </c>
      <c r="W6" s="134"/>
      <c r="X6" s="72" t="str">
        <f t="shared" ref="X6:X34" si="16">IF(X$35&lt;$A6,"",LOOKUP($A6,ORTHO1,ELEVESRECHERCHE))</f>
        <v/>
      </c>
      <c r="Y6" s="72" t="str">
        <f t="shared" ref="Y6:Y34" si="17">IF(Y$35&lt;$A6,"",LOOKUP($A6,ORTHO2,ELEVESRECHERCHE))</f>
        <v/>
      </c>
      <c r="Z6" s="72" t="str">
        <f t="shared" ref="Z6:Z34" si="18">IF(Z$35&lt;$A6,"",LOOKUP($A6,ORTHO3,ELEVESRECHERCHE))</f>
        <v/>
      </c>
      <c r="AA6" s="72" t="str">
        <f t="shared" ref="AA6:AA34" si="19">IF(AA$35&lt;$A6,"",LOOKUP($A6,ORTHO4,ELEVESRECHERCHE))</f>
        <v/>
      </c>
      <c r="AB6" s="149"/>
      <c r="AC6" s="72" t="str">
        <f t="shared" ref="AC6:AC34" si="20">IF(AC$35&lt;$A6,"",LOOKUP($A6,ORTHO1,ELEVESRECHERCHE))</f>
        <v/>
      </c>
      <c r="AD6" s="72" t="str">
        <f t="shared" ref="AD6:AD34" si="21">IF(AD$35&lt;$A6,"",LOOKUP($A6,ORTHO2,ELEVESRECHERCHE))</f>
        <v/>
      </c>
      <c r="AE6" s="72" t="str">
        <f t="shared" ref="AE6:AE34" si="22">IF(AE$35&lt;$A6,"",LOOKUP($A6,ORTHO3,ELEVESRECHERCHE))</f>
        <v/>
      </c>
      <c r="AF6" s="72" t="str">
        <f t="shared" ref="AF6:AF34" si="23">IF(AF$35&lt;$A6,"",LOOKUP($A6,ORTHO4,ELEVESRECHERCHE))</f>
        <v/>
      </c>
      <c r="AG6" s="134"/>
      <c r="AH6" s="72" t="str">
        <f t="shared" ref="AH6:AH34" si="24">IF(AH$35&lt;$A6,"",LOOKUP($A6,GRAMM1,ELEVESRECHERCHE))</f>
        <v/>
      </c>
      <c r="AI6" s="72" t="str">
        <f t="shared" ref="AI6:AI34" si="25">IF(AI$35&lt;$A6,"",LOOKUP($A6,GRAMM2,ELEVESRECHERCHE))</f>
        <v/>
      </c>
      <c r="AJ6" s="72" t="str">
        <f t="shared" ref="AJ6:AJ34" si="26">IF(AJ$35&lt;$A6,"",LOOKUP($A6,GRAMM3,ELEVESRECHERCHE))</f>
        <v/>
      </c>
      <c r="AK6" s="72" t="str">
        <f t="shared" ref="AK6:AK34" si="27">IF(AK$35&lt;$A6,"",LOOKUP($A6,GRAMM4,ELEVESRECHERCHE))</f>
        <v/>
      </c>
    </row>
    <row r="7" spans="1:37" x14ac:dyDescent="0.25">
      <c r="A7" s="13">
        <v>2</v>
      </c>
      <c r="B7" s="133"/>
      <c r="C7" s="134"/>
      <c r="D7" s="72" t="str">
        <f t="shared" si="0"/>
        <v/>
      </c>
      <c r="E7" s="72" t="str">
        <f t="shared" si="1"/>
        <v/>
      </c>
      <c r="F7" s="72" t="str">
        <f t="shared" si="2"/>
        <v/>
      </c>
      <c r="G7" s="72" t="str">
        <f t="shared" si="3"/>
        <v/>
      </c>
      <c r="H7" s="133"/>
      <c r="I7" s="72" t="str">
        <f t="shared" si="4"/>
        <v/>
      </c>
      <c r="J7" s="72" t="str">
        <f t="shared" si="5"/>
        <v/>
      </c>
      <c r="K7" s="72" t="str">
        <f t="shared" si="6"/>
        <v/>
      </c>
      <c r="L7" s="72" t="str">
        <f t="shared" si="7"/>
        <v/>
      </c>
      <c r="M7" s="134"/>
      <c r="N7" s="72" t="str">
        <f t="shared" si="8"/>
        <v/>
      </c>
      <c r="O7" s="72" t="str">
        <f t="shared" si="9"/>
        <v/>
      </c>
      <c r="P7" s="72" t="str">
        <f t="shared" si="10"/>
        <v/>
      </c>
      <c r="Q7" s="73" t="str">
        <f t="shared" si="11"/>
        <v/>
      </c>
      <c r="R7" s="133"/>
      <c r="S7" s="72" t="str">
        <f t="shared" si="12"/>
        <v/>
      </c>
      <c r="T7" s="72" t="str">
        <f t="shared" si="13"/>
        <v/>
      </c>
      <c r="U7" s="72" t="str">
        <f t="shared" si="14"/>
        <v/>
      </c>
      <c r="V7" s="72" t="str">
        <f t="shared" si="15"/>
        <v/>
      </c>
      <c r="W7" s="134"/>
      <c r="X7" s="72" t="str">
        <f t="shared" si="16"/>
        <v/>
      </c>
      <c r="Y7" s="72" t="str">
        <f t="shared" si="17"/>
        <v/>
      </c>
      <c r="Z7" s="72" t="str">
        <f t="shared" si="18"/>
        <v/>
      </c>
      <c r="AA7" s="72" t="str">
        <f t="shared" si="19"/>
        <v/>
      </c>
      <c r="AB7" s="149"/>
      <c r="AC7" s="72" t="str">
        <f t="shared" si="20"/>
        <v/>
      </c>
      <c r="AD7" s="72" t="str">
        <f t="shared" si="21"/>
        <v/>
      </c>
      <c r="AE7" s="72" t="str">
        <f t="shared" si="22"/>
        <v/>
      </c>
      <c r="AF7" s="72" t="str">
        <f t="shared" si="23"/>
        <v/>
      </c>
      <c r="AG7" s="134"/>
      <c r="AH7" s="72" t="str">
        <f t="shared" si="24"/>
        <v/>
      </c>
      <c r="AI7" s="72" t="str">
        <f t="shared" si="25"/>
        <v/>
      </c>
      <c r="AJ7" s="72" t="str">
        <f t="shared" si="26"/>
        <v/>
      </c>
      <c r="AK7" s="72" t="str">
        <f t="shared" si="27"/>
        <v/>
      </c>
    </row>
    <row r="8" spans="1:37" x14ac:dyDescent="0.25">
      <c r="A8" s="13">
        <v>3</v>
      </c>
      <c r="B8" s="133"/>
      <c r="C8" s="134"/>
      <c r="D8" s="72" t="str">
        <f t="shared" si="0"/>
        <v/>
      </c>
      <c r="E8" s="72" t="str">
        <f t="shared" si="1"/>
        <v/>
      </c>
      <c r="F8" s="72" t="str">
        <f t="shared" si="2"/>
        <v/>
      </c>
      <c r="G8" s="72" t="str">
        <f t="shared" si="3"/>
        <v/>
      </c>
      <c r="H8" s="133"/>
      <c r="I8" s="72" t="str">
        <f t="shared" si="4"/>
        <v/>
      </c>
      <c r="J8" s="72" t="str">
        <f t="shared" si="5"/>
        <v/>
      </c>
      <c r="K8" s="72" t="str">
        <f t="shared" si="6"/>
        <v/>
      </c>
      <c r="L8" s="72" t="str">
        <f t="shared" si="7"/>
        <v/>
      </c>
      <c r="M8" s="134"/>
      <c r="N8" s="72" t="str">
        <f t="shared" si="8"/>
        <v/>
      </c>
      <c r="O8" s="72" t="str">
        <f t="shared" si="9"/>
        <v/>
      </c>
      <c r="P8" s="72" t="str">
        <f t="shared" si="10"/>
        <v/>
      </c>
      <c r="Q8" s="73" t="str">
        <f t="shared" si="11"/>
        <v/>
      </c>
      <c r="R8" s="133"/>
      <c r="S8" s="72" t="str">
        <f t="shared" si="12"/>
        <v/>
      </c>
      <c r="T8" s="72" t="str">
        <f t="shared" si="13"/>
        <v/>
      </c>
      <c r="U8" s="72" t="str">
        <f t="shared" si="14"/>
        <v/>
      </c>
      <c r="V8" s="72" t="str">
        <f t="shared" si="15"/>
        <v/>
      </c>
      <c r="W8" s="134"/>
      <c r="X8" s="72" t="str">
        <f t="shared" si="16"/>
        <v/>
      </c>
      <c r="Y8" s="72" t="str">
        <f t="shared" si="17"/>
        <v/>
      </c>
      <c r="Z8" s="72" t="str">
        <f t="shared" si="18"/>
        <v/>
      </c>
      <c r="AA8" s="72" t="str">
        <f t="shared" si="19"/>
        <v/>
      </c>
      <c r="AB8" s="149"/>
      <c r="AC8" s="72" t="str">
        <f t="shared" si="20"/>
        <v/>
      </c>
      <c r="AD8" s="72" t="str">
        <f t="shared" si="21"/>
        <v/>
      </c>
      <c r="AE8" s="72" t="str">
        <f t="shared" si="22"/>
        <v/>
      </c>
      <c r="AF8" s="72" t="str">
        <f t="shared" si="23"/>
        <v/>
      </c>
      <c r="AG8" s="134"/>
      <c r="AH8" s="72" t="str">
        <f t="shared" si="24"/>
        <v/>
      </c>
      <c r="AI8" s="72" t="str">
        <f t="shared" si="25"/>
        <v/>
      </c>
      <c r="AJ8" s="72" t="str">
        <f t="shared" si="26"/>
        <v/>
      </c>
      <c r="AK8" s="72" t="str">
        <f t="shared" si="27"/>
        <v/>
      </c>
    </row>
    <row r="9" spans="1:37" x14ac:dyDescent="0.25">
      <c r="A9" s="13">
        <v>4</v>
      </c>
      <c r="B9" s="133"/>
      <c r="C9" s="134"/>
      <c r="D9" s="72" t="str">
        <f t="shared" si="0"/>
        <v/>
      </c>
      <c r="E9" s="72" t="str">
        <f t="shared" si="1"/>
        <v/>
      </c>
      <c r="F9" s="72" t="str">
        <f t="shared" si="2"/>
        <v/>
      </c>
      <c r="G9" s="72" t="str">
        <f t="shared" si="3"/>
        <v/>
      </c>
      <c r="H9" s="133"/>
      <c r="I9" s="72" t="str">
        <f t="shared" si="4"/>
        <v/>
      </c>
      <c r="J9" s="72" t="str">
        <f t="shared" si="5"/>
        <v/>
      </c>
      <c r="K9" s="72" t="str">
        <f t="shared" si="6"/>
        <v/>
      </c>
      <c r="L9" s="72" t="str">
        <f t="shared" si="7"/>
        <v/>
      </c>
      <c r="M9" s="134"/>
      <c r="N9" s="72" t="str">
        <f t="shared" si="8"/>
        <v/>
      </c>
      <c r="O9" s="72" t="str">
        <f t="shared" si="9"/>
        <v/>
      </c>
      <c r="P9" s="72" t="str">
        <f t="shared" si="10"/>
        <v/>
      </c>
      <c r="Q9" s="73" t="str">
        <f t="shared" si="11"/>
        <v/>
      </c>
      <c r="R9" s="133"/>
      <c r="S9" s="72" t="str">
        <f t="shared" si="12"/>
        <v/>
      </c>
      <c r="T9" s="72" t="str">
        <f t="shared" si="13"/>
        <v/>
      </c>
      <c r="U9" s="72" t="str">
        <f t="shared" si="14"/>
        <v/>
      </c>
      <c r="V9" s="72" t="str">
        <f t="shared" si="15"/>
        <v/>
      </c>
      <c r="W9" s="134"/>
      <c r="X9" s="72" t="str">
        <f t="shared" si="16"/>
        <v/>
      </c>
      <c r="Y9" s="72" t="str">
        <f t="shared" si="17"/>
        <v/>
      </c>
      <c r="Z9" s="72" t="str">
        <f t="shared" si="18"/>
        <v/>
      </c>
      <c r="AA9" s="72" t="str">
        <f t="shared" si="19"/>
        <v/>
      </c>
      <c r="AB9" s="149"/>
      <c r="AC9" s="72" t="str">
        <f t="shared" si="20"/>
        <v/>
      </c>
      <c r="AD9" s="72" t="str">
        <f t="shared" si="21"/>
        <v/>
      </c>
      <c r="AE9" s="72" t="str">
        <f t="shared" si="22"/>
        <v/>
      </c>
      <c r="AF9" s="72" t="str">
        <f t="shared" si="23"/>
        <v/>
      </c>
      <c r="AG9" s="134"/>
      <c r="AH9" s="72" t="str">
        <f t="shared" si="24"/>
        <v/>
      </c>
      <c r="AI9" s="72" t="str">
        <f t="shared" si="25"/>
        <v/>
      </c>
      <c r="AJ9" s="72" t="str">
        <f t="shared" si="26"/>
        <v/>
      </c>
      <c r="AK9" s="72" t="str">
        <f t="shared" si="27"/>
        <v/>
      </c>
    </row>
    <row r="10" spans="1:37" x14ac:dyDescent="0.25">
      <c r="A10" s="13">
        <v>5</v>
      </c>
      <c r="B10" s="133"/>
      <c r="C10" s="134"/>
      <c r="D10" s="72" t="str">
        <f t="shared" si="0"/>
        <v/>
      </c>
      <c r="E10" s="72" t="str">
        <f t="shared" si="1"/>
        <v/>
      </c>
      <c r="F10" s="72" t="str">
        <f t="shared" si="2"/>
        <v/>
      </c>
      <c r="G10" s="72" t="str">
        <f t="shared" si="3"/>
        <v/>
      </c>
      <c r="H10" s="133"/>
      <c r="I10" s="72" t="str">
        <f t="shared" si="4"/>
        <v/>
      </c>
      <c r="J10" s="72" t="str">
        <f t="shared" si="5"/>
        <v/>
      </c>
      <c r="K10" s="72" t="str">
        <f t="shared" si="6"/>
        <v/>
      </c>
      <c r="L10" s="72" t="str">
        <f t="shared" si="7"/>
        <v/>
      </c>
      <c r="M10" s="134"/>
      <c r="N10" s="72" t="str">
        <f t="shared" si="8"/>
        <v/>
      </c>
      <c r="O10" s="72" t="str">
        <f t="shared" si="9"/>
        <v/>
      </c>
      <c r="P10" s="72" t="str">
        <f t="shared" si="10"/>
        <v/>
      </c>
      <c r="Q10" s="73" t="str">
        <f t="shared" si="11"/>
        <v/>
      </c>
      <c r="R10" s="133"/>
      <c r="S10" s="72" t="str">
        <f t="shared" si="12"/>
        <v/>
      </c>
      <c r="T10" s="72" t="str">
        <f t="shared" si="13"/>
        <v/>
      </c>
      <c r="U10" s="72" t="str">
        <f t="shared" si="14"/>
        <v/>
      </c>
      <c r="V10" s="72" t="str">
        <f t="shared" si="15"/>
        <v/>
      </c>
      <c r="W10" s="134"/>
      <c r="X10" s="72" t="str">
        <f t="shared" si="16"/>
        <v/>
      </c>
      <c r="Y10" s="72" t="str">
        <f t="shared" si="17"/>
        <v/>
      </c>
      <c r="Z10" s="72" t="str">
        <f t="shared" si="18"/>
        <v/>
      </c>
      <c r="AA10" s="72" t="str">
        <f t="shared" si="19"/>
        <v/>
      </c>
      <c r="AB10" s="149"/>
      <c r="AC10" s="72" t="str">
        <f t="shared" si="20"/>
        <v/>
      </c>
      <c r="AD10" s="72" t="str">
        <f t="shared" si="21"/>
        <v/>
      </c>
      <c r="AE10" s="72" t="str">
        <f t="shared" si="22"/>
        <v/>
      </c>
      <c r="AF10" s="72" t="str">
        <f t="shared" si="23"/>
        <v/>
      </c>
      <c r="AG10" s="134"/>
      <c r="AH10" s="72" t="str">
        <f t="shared" si="24"/>
        <v/>
      </c>
      <c r="AI10" s="72" t="str">
        <f t="shared" si="25"/>
        <v/>
      </c>
      <c r="AJ10" s="72" t="str">
        <f t="shared" si="26"/>
        <v/>
      </c>
      <c r="AK10" s="72" t="str">
        <f t="shared" si="27"/>
        <v/>
      </c>
    </row>
    <row r="11" spans="1:37" x14ac:dyDescent="0.25">
      <c r="A11" s="13">
        <v>6</v>
      </c>
      <c r="B11" s="133"/>
      <c r="C11" s="134"/>
      <c r="D11" s="72" t="str">
        <f t="shared" si="0"/>
        <v/>
      </c>
      <c r="E11" s="72" t="str">
        <f t="shared" si="1"/>
        <v/>
      </c>
      <c r="F11" s="72" t="str">
        <f t="shared" si="2"/>
        <v/>
      </c>
      <c r="G11" s="72" t="str">
        <f t="shared" si="3"/>
        <v/>
      </c>
      <c r="H11" s="133"/>
      <c r="I11" s="72" t="str">
        <f t="shared" si="4"/>
        <v/>
      </c>
      <c r="J11" s="72" t="str">
        <f t="shared" si="5"/>
        <v/>
      </c>
      <c r="K11" s="72" t="str">
        <f t="shared" si="6"/>
        <v/>
      </c>
      <c r="L11" s="72" t="str">
        <f t="shared" si="7"/>
        <v/>
      </c>
      <c r="M11" s="134"/>
      <c r="N11" s="72" t="str">
        <f t="shared" si="8"/>
        <v/>
      </c>
      <c r="O11" s="72" t="str">
        <f t="shared" si="9"/>
        <v/>
      </c>
      <c r="P11" s="72" t="str">
        <f t="shared" si="10"/>
        <v/>
      </c>
      <c r="Q11" s="73" t="str">
        <f t="shared" si="11"/>
        <v/>
      </c>
      <c r="R11" s="133"/>
      <c r="S11" s="72" t="str">
        <f t="shared" si="12"/>
        <v/>
      </c>
      <c r="T11" s="72" t="str">
        <f t="shared" si="13"/>
        <v/>
      </c>
      <c r="U11" s="72" t="str">
        <f t="shared" si="14"/>
        <v/>
      </c>
      <c r="V11" s="72" t="str">
        <f t="shared" si="15"/>
        <v/>
      </c>
      <c r="W11" s="134"/>
      <c r="X11" s="72" t="str">
        <f t="shared" si="16"/>
        <v/>
      </c>
      <c r="Y11" s="72" t="str">
        <f t="shared" si="17"/>
        <v/>
      </c>
      <c r="Z11" s="72" t="str">
        <f t="shared" si="18"/>
        <v/>
      </c>
      <c r="AA11" s="72" t="str">
        <f t="shared" si="19"/>
        <v/>
      </c>
      <c r="AB11" s="149"/>
      <c r="AC11" s="72" t="str">
        <f t="shared" si="20"/>
        <v/>
      </c>
      <c r="AD11" s="72" t="str">
        <f t="shared" si="21"/>
        <v/>
      </c>
      <c r="AE11" s="72" t="str">
        <f t="shared" si="22"/>
        <v/>
      </c>
      <c r="AF11" s="72" t="str">
        <f t="shared" si="23"/>
        <v/>
      </c>
      <c r="AG11" s="134"/>
      <c r="AH11" s="72" t="str">
        <f t="shared" si="24"/>
        <v/>
      </c>
      <c r="AI11" s="72" t="str">
        <f t="shared" si="25"/>
        <v/>
      </c>
      <c r="AJ11" s="72" t="str">
        <f t="shared" si="26"/>
        <v/>
      </c>
      <c r="AK11" s="72" t="str">
        <f t="shared" si="27"/>
        <v/>
      </c>
    </row>
    <row r="12" spans="1:37" x14ac:dyDescent="0.25">
      <c r="A12" s="13">
        <v>7</v>
      </c>
      <c r="B12" s="133"/>
      <c r="C12" s="134"/>
      <c r="D12" s="72" t="str">
        <f t="shared" si="0"/>
        <v/>
      </c>
      <c r="E12" s="72" t="str">
        <f t="shared" si="1"/>
        <v/>
      </c>
      <c r="F12" s="72" t="str">
        <f t="shared" si="2"/>
        <v/>
      </c>
      <c r="G12" s="72" t="str">
        <f t="shared" si="3"/>
        <v/>
      </c>
      <c r="H12" s="133"/>
      <c r="I12" s="72" t="str">
        <f t="shared" si="4"/>
        <v/>
      </c>
      <c r="J12" s="72" t="str">
        <f t="shared" si="5"/>
        <v/>
      </c>
      <c r="K12" s="72" t="str">
        <f t="shared" si="6"/>
        <v/>
      </c>
      <c r="L12" s="72" t="str">
        <f t="shared" si="7"/>
        <v/>
      </c>
      <c r="M12" s="134"/>
      <c r="N12" s="72" t="str">
        <f t="shared" si="8"/>
        <v/>
      </c>
      <c r="O12" s="72" t="str">
        <f t="shared" si="9"/>
        <v/>
      </c>
      <c r="P12" s="72" t="str">
        <f t="shared" si="10"/>
        <v/>
      </c>
      <c r="Q12" s="73" t="str">
        <f t="shared" si="11"/>
        <v/>
      </c>
      <c r="R12" s="133"/>
      <c r="S12" s="72" t="str">
        <f t="shared" si="12"/>
        <v/>
      </c>
      <c r="T12" s="72" t="str">
        <f t="shared" si="13"/>
        <v/>
      </c>
      <c r="U12" s="72" t="str">
        <f t="shared" si="14"/>
        <v/>
      </c>
      <c r="V12" s="72" t="str">
        <f t="shared" si="15"/>
        <v/>
      </c>
      <c r="W12" s="134"/>
      <c r="X12" s="72" t="str">
        <f t="shared" si="16"/>
        <v/>
      </c>
      <c r="Y12" s="72" t="str">
        <f t="shared" si="17"/>
        <v/>
      </c>
      <c r="Z12" s="72" t="str">
        <f t="shared" si="18"/>
        <v/>
      </c>
      <c r="AA12" s="72" t="str">
        <f t="shared" si="19"/>
        <v/>
      </c>
      <c r="AB12" s="149"/>
      <c r="AC12" s="72" t="str">
        <f t="shared" si="20"/>
        <v/>
      </c>
      <c r="AD12" s="72" t="str">
        <f t="shared" si="21"/>
        <v/>
      </c>
      <c r="AE12" s="72" t="str">
        <f t="shared" si="22"/>
        <v/>
      </c>
      <c r="AF12" s="72" t="str">
        <f t="shared" si="23"/>
        <v/>
      </c>
      <c r="AG12" s="134"/>
      <c r="AH12" s="72" t="str">
        <f t="shared" si="24"/>
        <v/>
      </c>
      <c r="AI12" s="72" t="str">
        <f t="shared" si="25"/>
        <v/>
      </c>
      <c r="AJ12" s="72" t="str">
        <f t="shared" si="26"/>
        <v/>
      </c>
      <c r="AK12" s="72" t="str">
        <f t="shared" si="27"/>
        <v/>
      </c>
    </row>
    <row r="13" spans="1:37" x14ac:dyDescent="0.25">
      <c r="A13" s="13">
        <v>8</v>
      </c>
      <c r="B13" s="133"/>
      <c r="C13" s="134"/>
      <c r="D13" s="72" t="str">
        <f t="shared" si="0"/>
        <v/>
      </c>
      <c r="E13" s="72" t="str">
        <f t="shared" si="1"/>
        <v/>
      </c>
      <c r="F13" s="72" t="str">
        <f t="shared" si="2"/>
        <v/>
      </c>
      <c r="G13" s="72" t="str">
        <f t="shared" si="3"/>
        <v/>
      </c>
      <c r="H13" s="133"/>
      <c r="I13" s="72" t="str">
        <f t="shared" si="4"/>
        <v/>
      </c>
      <c r="J13" s="72" t="str">
        <f t="shared" si="5"/>
        <v/>
      </c>
      <c r="K13" s="72" t="str">
        <f t="shared" si="6"/>
        <v/>
      </c>
      <c r="L13" s="72" t="str">
        <f t="shared" si="7"/>
        <v/>
      </c>
      <c r="M13" s="134"/>
      <c r="N13" s="72" t="str">
        <f t="shared" si="8"/>
        <v/>
      </c>
      <c r="O13" s="72" t="str">
        <f t="shared" si="9"/>
        <v/>
      </c>
      <c r="P13" s="72" t="str">
        <f t="shared" si="10"/>
        <v/>
      </c>
      <c r="Q13" s="73" t="str">
        <f t="shared" si="11"/>
        <v/>
      </c>
      <c r="R13" s="133"/>
      <c r="S13" s="72" t="str">
        <f t="shared" si="12"/>
        <v/>
      </c>
      <c r="T13" s="72" t="str">
        <f t="shared" si="13"/>
        <v/>
      </c>
      <c r="U13" s="72" t="str">
        <f t="shared" si="14"/>
        <v/>
      </c>
      <c r="V13" s="72" t="str">
        <f t="shared" si="15"/>
        <v/>
      </c>
      <c r="W13" s="134"/>
      <c r="X13" s="72" t="str">
        <f t="shared" si="16"/>
        <v/>
      </c>
      <c r="Y13" s="72" t="str">
        <f t="shared" si="17"/>
        <v/>
      </c>
      <c r="Z13" s="72" t="str">
        <f t="shared" si="18"/>
        <v/>
      </c>
      <c r="AA13" s="72" t="str">
        <f t="shared" si="19"/>
        <v/>
      </c>
      <c r="AB13" s="149"/>
      <c r="AC13" s="72" t="str">
        <f t="shared" si="20"/>
        <v/>
      </c>
      <c r="AD13" s="72" t="str">
        <f t="shared" si="21"/>
        <v/>
      </c>
      <c r="AE13" s="72" t="str">
        <f t="shared" si="22"/>
        <v/>
      </c>
      <c r="AF13" s="72" t="str">
        <f t="shared" si="23"/>
        <v/>
      </c>
      <c r="AG13" s="134"/>
      <c r="AH13" s="72" t="str">
        <f t="shared" si="24"/>
        <v/>
      </c>
      <c r="AI13" s="72" t="str">
        <f t="shared" si="25"/>
        <v/>
      </c>
      <c r="AJ13" s="72" t="str">
        <f t="shared" si="26"/>
        <v/>
      </c>
      <c r="AK13" s="72" t="str">
        <f t="shared" si="27"/>
        <v/>
      </c>
    </row>
    <row r="14" spans="1:37" x14ac:dyDescent="0.25">
      <c r="A14" s="13">
        <v>9</v>
      </c>
      <c r="B14" s="133"/>
      <c r="C14" s="134"/>
      <c r="D14" s="72" t="str">
        <f t="shared" si="0"/>
        <v/>
      </c>
      <c r="E14" s="72" t="str">
        <f t="shared" si="1"/>
        <v/>
      </c>
      <c r="F14" s="72" t="str">
        <f t="shared" si="2"/>
        <v/>
      </c>
      <c r="G14" s="72" t="str">
        <f t="shared" si="3"/>
        <v/>
      </c>
      <c r="H14" s="133"/>
      <c r="I14" s="72" t="str">
        <f t="shared" si="4"/>
        <v/>
      </c>
      <c r="J14" s="72" t="str">
        <f t="shared" si="5"/>
        <v/>
      </c>
      <c r="K14" s="72" t="str">
        <f t="shared" si="6"/>
        <v/>
      </c>
      <c r="L14" s="72" t="str">
        <f t="shared" si="7"/>
        <v/>
      </c>
      <c r="M14" s="134"/>
      <c r="N14" s="72" t="str">
        <f t="shared" si="8"/>
        <v/>
      </c>
      <c r="O14" s="72" t="str">
        <f t="shared" si="9"/>
        <v/>
      </c>
      <c r="P14" s="72" t="str">
        <f t="shared" si="10"/>
        <v/>
      </c>
      <c r="Q14" s="73" t="str">
        <f t="shared" si="11"/>
        <v/>
      </c>
      <c r="R14" s="133"/>
      <c r="S14" s="72" t="str">
        <f t="shared" si="12"/>
        <v/>
      </c>
      <c r="T14" s="72" t="str">
        <f t="shared" si="13"/>
        <v/>
      </c>
      <c r="U14" s="72" t="str">
        <f t="shared" si="14"/>
        <v/>
      </c>
      <c r="V14" s="72" t="str">
        <f t="shared" si="15"/>
        <v/>
      </c>
      <c r="W14" s="134"/>
      <c r="X14" s="72" t="str">
        <f t="shared" si="16"/>
        <v/>
      </c>
      <c r="Y14" s="72" t="str">
        <f t="shared" si="17"/>
        <v/>
      </c>
      <c r="Z14" s="72" t="str">
        <f t="shared" si="18"/>
        <v/>
      </c>
      <c r="AA14" s="72" t="str">
        <f t="shared" si="19"/>
        <v/>
      </c>
      <c r="AB14" s="149"/>
      <c r="AC14" s="72" t="str">
        <f t="shared" si="20"/>
        <v/>
      </c>
      <c r="AD14" s="72" t="str">
        <f t="shared" si="21"/>
        <v/>
      </c>
      <c r="AE14" s="72" t="str">
        <f t="shared" si="22"/>
        <v/>
      </c>
      <c r="AF14" s="72" t="str">
        <f t="shared" si="23"/>
        <v/>
      </c>
      <c r="AG14" s="134"/>
      <c r="AH14" s="72" t="str">
        <f t="shared" si="24"/>
        <v/>
      </c>
      <c r="AI14" s="72" t="str">
        <f t="shared" si="25"/>
        <v/>
      </c>
      <c r="AJ14" s="72" t="str">
        <f t="shared" si="26"/>
        <v/>
      </c>
      <c r="AK14" s="72" t="str">
        <f t="shared" si="27"/>
        <v/>
      </c>
    </row>
    <row r="15" spans="1:37" x14ac:dyDescent="0.25">
      <c r="A15" s="13">
        <v>10</v>
      </c>
      <c r="B15" s="133"/>
      <c r="C15" s="134"/>
      <c r="D15" s="72" t="str">
        <f t="shared" si="0"/>
        <v/>
      </c>
      <c r="E15" s="72" t="str">
        <f t="shared" si="1"/>
        <v/>
      </c>
      <c r="F15" s="72" t="str">
        <f t="shared" si="2"/>
        <v/>
      </c>
      <c r="G15" s="72" t="str">
        <f t="shared" si="3"/>
        <v/>
      </c>
      <c r="H15" s="133"/>
      <c r="I15" s="72" t="str">
        <f t="shared" si="4"/>
        <v/>
      </c>
      <c r="J15" s="72" t="str">
        <f t="shared" si="5"/>
        <v/>
      </c>
      <c r="K15" s="72" t="str">
        <f t="shared" si="6"/>
        <v/>
      </c>
      <c r="L15" s="72" t="str">
        <f t="shared" si="7"/>
        <v/>
      </c>
      <c r="M15" s="134"/>
      <c r="N15" s="72" t="str">
        <f t="shared" si="8"/>
        <v/>
      </c>
      <c r="O15" s="72" t="str">
        <f t="shared" si="9"/>
        <v/>
      </c>
      <c r="P15" s="72" t="str">
        <f t="shared" si="10"/>
        <v/>
      </c>
      <c r="Q15" s="73" t="str">
        <f t="shared" si="11"/>
        <v/>
      </c>
      <c r="R15" s="133"/>
      <c r="S15" s="72" t="str">
        <f t="shared" si="12"/>
        <v/>
      </c>
      <c r="T15" s="72" t="str">
        <f t="shared" si="13"/>
        <v/>
      </c>
      <c r="U15" s="72" t="str">
        <f t="shared" si="14"/>
        <v/>
      </c>
      <c r="V15" s="72" t="str">
        <f t="shared" si="15"/>
        <v/>
      </c>
      <c r="W15" s="134"/>
      <c r="X15" s="72" t="str">
        <f t="shared" si="16"/>
        <v/>
      </c>
      <c r="Y15" s="72" t="str">
        <f t="shared" si="17"/>
        <v/>
      </c>
      <c r="Z15" s="72" t="str">
        <f t="shared" si="18"/>
        <v/>
      </c>
      <c r="AA15" s="72" t="str">
        <f t="shared" si="19"/>
        <v/>
      </c>
      <c r="AB15" s="149"/>
      <c r="AC15" s="72" t="str">
        <f t="shared" si="20"/>
        <v/>
      </c>
      <c r="AD15" s="72" t="str">
        <f t="shared" si="21"/>
        <v/>
      </c>
      <c r="AE15" s="72" t="str">
        <f t="shared" si="22"/>
        <v/>
      </c>
      <c r="AF15" s="72" t="str">
        <f t="shared" si="23"/>
        <v/>
      </c>
      <c r="AG15" s="134"/>
      <c r="AH15" s="72" t="str">
        <f t="shared" si="24"/>
        <v/>
      </c>
      <c r="AI15" s="72" t="str">
        <f t="shared" si="25"/>
        <v/>
      </c>
      <c r="AJ15" s="72" t="str">
        <f t="shared" si="26"/>
        <v/>
      </c>
      <c r="AK15" s="72" t="str">
        <f t="shared" si="27"/>
        <v/>
      </c>
    </row>
    <row r="16" spans="1:37" x14ac:dyDescent="0.25">
      <c r="A16" s="13">
        <v>11</v>
      </c>
      <c r="B16" s="133"/>
      <c r="C16" s="134"/>
      <c r="D16" s="72" t="str">
        <f t="shared" si="0"/>
        <v/>
      </c>
      <c r="E16" s="72" t="str">
        <f t="shared" si="1"/>
        <v/>
      </c>
      <c r="F16" s="72" t="str">
        <f t="shared" si="2"/>
        <v/>
      </c>
      <c r="G16" s="72" t="str">
        <f t="shared" si="3"/>
        <v/>
      </c>
      <c r="H16" s="133"/>
      <c r="I16" s="72" t="str">
        <f t="shared" si="4"/>
        <v/>
      </c>
      <c r="J16" s="72" t="str">
        <f t="shared" si="5"/>
        <v/>
      </c>
      <c r="K16" s="72" t="str">
        <f t="shared" si="6"/>
        <v/>
      </c>
      <c r="L16" s="72" t="str">
        <f t="shared" si="7"/>
        <v/>
      </c>
      <c r="M16" s="134"/>
      <c r="N16" s="72" t="str">
        <f t="shared" si="8"/>
        <v/>
      </c>
      <c r="O16" s="72" t="str">
        <f t="shared" si="9"/>
        <v/>
      </c>
      <c r="P16" s="72" t="str">
        <f t="shared" si="10"/>
        <v/>
      </c>
      <c r="Q16" s="73" t="str">
        <f t="shared" si="11"/>
        <v/>
      </c>
      <c r="R16" s="133"/>
      <c r="S16" s="72" t="str">
        <f t="shared" si="12"/>
        <v/>
      </c>
      <c r="T16" s="72" t="str">
        <f t="shared" si="13"/>
        <v/>
      </c>
      <c r="U16" s="72" t="str">
        <f t="shared" si="14"/>
        <v/>
      </c>
      <c r="V16" s="72" t="str">
        <f t="shared" si="15"/>
        <v/>
      </c>
      <c r="W16" s="134"/>
      <c r="X16" s="72" t="str">
        <f t="shared" si="16"/>
        <v/>
      </c>
      <c r="Y16" s="72" t="str">
        <f t="shared" si="17"/>
        <v/>
      </c>
      <c r="Z16" s="72" t="str">
        <f t="shared" si="18"/>
        <v/>
      </c>
      <c r="AA16" s="72" t="str">
        <f t="shared" si="19"/>
        <v/>
      </c>
      <c r="AB16" s="149"/>
      <c r="AC16" s="72" t="str">
        <f t="shared" si="20"/>
        <v/>
      </c>
      <c r="AD16" s="72" t="str">
        <f t="shared" si="21"/>
        <v/>
      </c>
      <c r="AE16" s="72" t="str">
        <f t="shared" si="22"/>
        <v/>
      </c>
      <c r="AF16" s="72" t="str">
        <f t="shared" si="23"/>
        <v/>
      </c>
      <c r="AG16" s="134"/>
      <c r="AH16" s="72" t="str">
        <f t="shared" si="24"/>
        <v/>
      </c>
      <c r="AI16" s="72" t="str">
        <f t="shared" si="25"/>
        <v/>
      </c>
      <c r="AJ16" s="72" t="str">
        <f t="shared" si="26"/>
        <v/>
      </c>
      <c r="AK16" s="72" t="str">
        <f t="shared" si="27"/>
        <v/>
      </c>
    </row>
    <row r="17" spans="1:37" x14ac:dyDescent="0.25">
      <c r="A17" s="13">
        <v>12</v>
      </c>
      <c r="B17" s="133"/>
      <c r="C17" s="134"/>
      <c r="D17" s="72" t="str">
        <f t="shared" si="0"/>
        <v/>
      </c>
      <c r="E17" s="72" t="str">
        <f t="shared" si="1"/>
        <v/>
      </c>
      <c r="F17" s="72" t="str">
        <f t="shared" si="2"/>
        <v/>
      </c>
      <c r="G17" s="72" t="str">
        <f t="shared" si="3"/>
        <v/>
      </c>
      <c r="H17" s="133"/>
      <c r="I17" s="72" t="str">
        <f t="shared" si="4"/>
        <v/>
      </c>
      <c r="J17" s="72" t="str">
        <f t="shared" si="5"/>
        <v/>
      </c>
      <c r="K17" s="72" t="str">
        <f t="shared" si="6"/>
        <v/>
      </c>
      <c r="L17" s="72" t="str">
        <f t="shared" si="7"/>
        <v/>
      </c>
      <c r="M17" s="134"/>
      <c r="N17" s="72" t="str">
        <f t="shared" si="8"/>
        <v/>
      </c>
      <c r="O17" s="72" t="str">
        <f t="shared" si="9"/>
        <v/>
      </c>
      <c r="P17" s="72" t="str">
        <f t="shared" si="10"/>
        <v/>
      </c>
      <c r="Q17" s="73" t="str">
        <f t="shared" si="11"/>
        <v/>
      </c>
      <c r="R17" s="133"/>
      <c r="S17" s="72" t="str">
        <f t="shared" si="12"/>
        <v/>
      </c>
      <c r="T17" s="72" t="str">
        <f t="shared" si="13"/>
        <v/>
      </c>
      <c r="U17" s="72" t="str">
        <f t="shared" si="14"/>
        <v/>
      </c>
      <c r="V17" s="72" t="str">
        <f t="shared" si="15"/>
        <v/>
      </c>
      <c r="W17" s="134"/>
      <c r="X17" s="72" t="str">
        <f t="shared" si="16"/>
        <v/>
      </c>
      <c r="Y17" s="72" t="str">
        <f t="shared" si="17"/>
        <v/>
      </c>
      <c r="Z17" s="72" t="str">
        <f t="shared" si="18"/>
        <v/>
      </c>
      <c r="AA17" s="72" t="str">
        <f t="shared" si="19"/>
        <v/>
      </c>
      <c r="AB17" s="149"/>
      <c r="AC17" s="72" t="str">
        <f t="shared" si="20"/>
        <v/>
      </c>
      <c r="AD17" s="72" t="str">
        <f t="shared" si="21"/>
        <v/>
      </c>
      <c r="AE17" s="72" t="str">
        <f t="shared" si="22"/>
        <v/>
      </c>
      <c r="AF17" s="72" t="str">
        <f t="shared" si="23"/>
        <v/>
      </c>
      <c r="AG17" s="134"/>
      <c r="AH17" s="72" t="str">
        <f t="shared" si="24"/>
        <v/>
      </c>
      <c r="AI17" s="72" t="str">
        <f t="shared" si="25"/>
        <v/>
      </c>
      <c r="AJ17" s="72" t="str">
        <f t="shared" si="26"/>
        <v/>
      </c>
      <c r="AK17" s="72" t="str">
        <f t="shared" si="27"/>
        <v/>
      </c>
    </row>
    <row r="18" spans="1:37" x14ac:dyDescent="0.25">
      <c r="A18" s="13">
        <v>13</v>
      </c>
      <c r="B18" s="133"/>
      <c r="C18" s="134"/>
      <c r="D18" s="72" t="str">
        <f t="shared" si="0"/>
        <v/>
      </c>
      <c r="E18" s="72" t="str">
        <f t="shared" si="1"/>
        <v/>
      </c>
      <c r="F18" s="72" t="str">
        <f t="shared" si="2"/>
        <v/>
      </c>
      <c r="G18" s="72" t="str">
        <f t="shared" si="3"/>
        <v/>
      </c>
      <c r="H18" s="133"/>
      <c r="I18" s="72" t="str">
        <f t="shared" si="4"/>
        <v/>
      </c>
      <c r="J18" s="72" t="str">
        <f t="shared" si="5"/>
        <v/>
      </c>
      <c r="K18" s="72" t="str">
        <f t="shared" si="6"/>
        <v/>
      </c>
      <c r="L18" s="72" t="str">
        <f t="shared" si="7"/>
        <v/>
      </c>
      <c r="M18" s="134"/>
      <c r="N18" s="72" t="str">
        <f t="shared" si="8"/>
        <v/>
      </c>
      <c r="O18" s="72" t="str">
        <f t="shared" si="9"/>
        <v/>
      </c>
      <c r="P18" s="72" t="str">
        <f t="shared" si="10"/>
        <v/>
      </c>
      <c r="Q18" s="73" t="str">
        <f t="shared" si="11"/>
        <v/>
      </c>
      <c r="R18" s="133"/>
      <c r="S18" s="72" t="str">
        <f t="shared" si="12"/>
        <v/>
      </c>
      <c r="T18" s="72" t="str">
        <f t="shared" si="13"/>
        <v/>
      </c>
      <c r="U18" s="72" t="str">
        <f t="shared" si="14"/>
        <v/>
      </c>
      <c r="V18" s="72" t="str">
        <f t="shared" si="15"/>
        <v/>
      </c>
      <c r="W18" s="134"/>
      <c r="X18" s="72" t="str">
        <f t="shared" si="16"/>
        <v/>
      </c>
      <c r="Y18" s="72" t="str">
        <f t="shared" si="17"/>
        <v/>
      </c>
      <c r="Z18" s="72" t="str">
        <f t="shared" si="18"/>
        <v/>
      </c>
      <c r="AA18" s="72" t="str">
        <f t="shared" si="19"/>
        <v/>
      </c>
      <c r="AB18" s="149"/>
      <c r="AC18" s="72" t="str">
        <f t="shared" si="20"/>
        <v/>
      </c>
      <c r="AD18" s="72" t="str">
        <f t="shared" si="21"/>
        <v/>
      </c>
      <c r="AE18" s="72" t="str">
        <f t="shared" si="22"/>
        <v/>
      </c>
      <c r="AF18" s="72" t="str">
        <f t="shared" si="23"/>
        <v/>
      </c>
      <c r="AG18" s="134"/>
      <c r="AH18" s="72" t="str">
        <f t="shared" si="24"/>
        <v/>
      </c>
      <c r="AI18" s="72" t="str">
        <f t="shared" si="25"/>
        <v/>
      </c>
      <c r="AJ18" s="72" t="str">
        <f t="shared" si="26"/>
        <v/>
      </c>
      <c r="AK18" s="72" t="str">
        <f t="shared" si="27"/>
        <v/>
      </c>
    </row>
    <row r="19" spans="1:37" x14ac:dyDescent="0.25">
      <c r="A19" s="13">
        <v>14</v>
      </c>
      <c r="B19" s="133"/>
      <c r="C19" s="134"/>
      <c r="D19" s="72" t="str">
        <f t="shared" si="0"/>
        <v/>
      </c>
      <c r="E19" s="72" t="str">
        <f t="shared" si="1"/>
        <v/>
      </c>
      <c r="F19" s="72" t="str">
        <f t="shared" si="2"/>
        <v/>
      </c>
      <c r="G19" s="72" t="str">
        <f t="shared" si="3"/>
        <v/>
      </c>
      <c r="H19" s="133"/>
      <c r="I19" s="72" t="str">
        <f t="shared" si="4"/>
        <v/>
      </c>
      <c r="J19" s="72" t="str">
        <f t="shared" si="5"/>
        <v/>
      </c>
      <c r="K19" s="72" t="str">
        <f t="shared" si="6"/>
        <v/>
      </c>
      <c r="L19" s="72" t="str">
        <f t="shared" si="7"/>
        <v/>
      </c>
      <c r="M19" s="134"/>
      <c r="N19" s="72" t="str">
        <f t="shared" si="8"/>
        <v/>
      </c>
      <c r="O19" s="72" t="str">
        <f t="shared" si="9"/>
        <v/>
      </c>
      <c r="P19" s="72" t="str">
        <f t="shared" si="10"/>
        <v/>
      </c>
      <c r="Q19" s="73" t="str">
        <f t="shared" si="11"/>
        <v/>
      </c>
      <c r="R19" s="133"/>
      <c r="S19" s="72" t="str">
        <f t="shared" si="12"/>
        <v/>
      </c>
      <c r="T19" s="72" t="str">
        <f t="shared" si="13"/>
        <v/>
      </c>
      <c r="U19" s="72" t="str">
        <f t="shared" si="14"/>
        <v/>
      </c>
      <c r="V19" s="72" t="str">
        <f t="shared" si="15"/>
        <v/>
      </c>
      <c r="W19" s="134"/>
      <c r="X19" s="72" t="str">
        <f t="shared" si="16"/>
        <v/>
      </c>
      <c r="Y19" s="72" t="str">
        <f t="shared" si="17"/>
        <v/>
      </c>
      <c r="Z19" s="72" t="str">
        <f t="shared" si="18"/>
        <v/>
      </c>
      <c r="AA19" s="72" t="str">
        <f t="shared" si="19"/>
        <v/>
      </c>
      <c r="AB19" s="149"/>
      <c r="AC19" s="72" t="str">
        <f t="shared" si="20"/>
        <v/>
      </c>
      <c r="AD19" s="72" t="str">
        <f t="shared" si="21"/>
        <v/>
      </c>
      <c r="AE19" s="72" t="str">
        <f t="shared" si="22"/>
        <v/>
      </c>
      <c r="AF19" s="72" t="str">
        <f t="shared" si="23"/>
        <v/>
      </c>
      <c r="AG19" s="134"/>
      <c r="AH19" s="72" t="str">
        <f t="shared" si="24"/>
        <v/>
      </c>
      <c r="AI19" s="72" t="str">
        <f t="shared" si="25"/>
        <v/>
      </c>
      <c r="AJ19" s="72" t="str">
        <f t="shared" si="26"/>
        <v/>
      </c>
      <c r="AK19" s="72" t="str">
        <f t="shared" si="27"/>
        <v/>
      </c>
    </row>
    <row r="20" spans="1:37" x14ac:dyDescent="0.25">
      <c r="A20" s="13">
        <v>15</v>
      </c>
      <c r="B20" s="133"/>
      <c r="C20" s="134"/>
      <c r="D20" s="72" t="str">
        <f t="shared" si="0"/>
        <v/>
      </c>
      <c r="E20" s="72" t="str">
        <f t="shared" si="1"/>
        <v/>
      </c>
      <c r="F20" s="72" t="str">
        <f t="shared" si="2"/>
        <v/>
      </c>
      <c r="G20" s="72" t="str">
        <f t="shared" si="3"/>
        <v/>
      </c>
      <c r="H20" s="133"/>
      <c r="I20" s="72" t="str">
        <f t="shared" si="4"/>
        <v/>
      </c>
      <c r="J20" s="72" t="str">
        <f t="shared" si="5"/>
        <v/>
      </c>
      <c r="K20" s="72" t="str">
        <f t="shared" si="6"/>
        <v/>
      </c>
      <c r="L20" s="72" t="str">
        <f t="shared" si="7"/>
        <v/>
      </c>
      <c r="M20" s="134"/>
      <c r="N20" s="72" t="str">
        <f t="shared" si="8"/>
        <v/>
      </c>
      <c r="O20" s="72" t="str">
        <f t="shared" si="9"/>
        <v/>
      </c>
      <c r="P20" s="72" t="str">
        <f t="shared" si="10"/>
        <v/>
      </c>
      <c r="Q20" s="73" t="str">
        <f t="shared" si="11"/>
        <v/>
      </c>
      <c r="R20" s="133"/>
      <c r="S20" s="72" t="str">
        <f t="shared" si="12"/>
        <v/>
      </c>
      <c r="T20" s="72" t="str">
        <f t="shared" si="13"/>
        <v/>
      </c>
      <c r="U20" s="72" t="str">
        <f t="shared" si="14"/>
        <v/>
      </c>
      <c r="V20" s="72" t="str">
        <f t="shared" si="15"/>
        <v/>
      </c>
      <c r="W20" s="134"/>
      <c r="X20" s="72" t="str">
        <f t="shared" si="16"/>
        <v/>
      </c>
      <c r="Y20" s="72" t="str">
        <f t="shared" si="17"/>
        <v/>
      </c>
      <c r="Z20" s="72" t="str">
        <f t="shared" si="18"/>
        <v/>
      </c>
      <c r="AA20" s="72" t="str">
        <f t="shared" si="19"/>
        <v/>
      </c>
      <c r="AB20" s="149"/>
      <c r="AC20" s="72" t="str">
        <f t="shared" si="20"/>
        <v/>
      </c>
      <c r="AD20" s="72" t="str">
        <f t="shared" si="21"/>
        <v/>
      </c>
      <c r="AE20" s="72" t="str">
        <f t="shared" si="22"/>
        <v/>
      </c>
      <c r="AF20" s="72" t="str">
        <f t="shared" si="23"/>
        <v/>
      </c>
      <c r="AG20" s="134"/>
      <c r="AH20" s="72" t="str">
        <f t="shared" si="24"/>
        <v/>
      </c>
      <c r="AI20" s="72" t="str">
        <f t="shared" si="25"/>
        <v/>
      </c>
      <c r="AJ20" s="72" t="str">
        <f t="shared" si="26"/>
        <v/>
      </c>
      <c r="AK20" s="72" t="str">
        <f t="shared" si="27"/>
        <v/>
      </c>
    </row>
    <row r="21" spans="1:37" x14ac:dyDescent="0.25">
      <c r="A21" s="13">
        <v>16</v>
      </c>
      <c r="B21" s="133"/>
      <c r="C21" s="134"/>
      <c r="D21" s="72" t="str">
        <f t="shared" si="0"/>
        <v/>
      </c>
      <c r="E21" s="72" t="str">
        <f t="shared" si="1"/>
        <v/>
      </c>
      <c r="F21" s="72" t="str">
        <f t="shared" si="2"/>
        <v/>
      </c>
      <c r="G21" s="72" t="str">
        <f t="shared" si="3"/>
        <v/>
      </c>
      <c r="H21" s="133"/>
      <c r="I21" s="72" t="str">
        <f t="shared" si="4"/>
        <v/>
      </c>
      <c r="J21" s="72" t="str">
        <f t="shared" si="5"/>
        <v/>
      </c>
      <c r="K21" s="72" t="str">
        <f t="shared" si="6"/>
        <v/>
      </c>
      <c r="L21" s="72" t="str">
        <f t="shared" si="7"/>
        <v/>
      </c>
      <c r="M21" s="134"/>
      <c r="N21" s="72" t="str">
        <f t="shared" si="8"/>
        <v/>
      </c>
      <c r="O21" s="72" t="str">
        <f t="shared" si="9"/>
        <v/>
      </c>
      <c r="P21" s="72" t="str">
        <f t="shared" si="10"/>
        <v/>
      </c>
      <c r="Q21" s="73" t="str">
        <f t="shared" si="11"/>
        <v/>
      </c>
      <c r="R21" s="133"/>
      <c r="S21" s="72" t="str">
        <f t="shared" si="12"/>
        <v/>
      </c>
      <c r="T21" s="72" t="str">
        <f t="shared" si="13"/>
        <v/>
      </c>
      <c r="U21" s="72" t="str">
        <f t="shared" si="14"/>
        <v/>
      </c>
      <c r="V21" s="72" t="str">
        <f t="shared" si="15"/>
        <v/>
      </c>
      <c r="W21" s="134"/>
      <c r="X21" s="72" t="str">
        <f t="shared" si="16"/>
        <v/>
      </c>
      <c r="Y21" s="72" t="str">
        <f t="shared" si="17"/>
        <v/>
      </c>
      <c r="Z21" s="72" t="str">
        <f t="shared" si="18"/>
        <v/>
      </c>
      <c r="AA21" s="72" t="str">
        <f t="shared" si="19"/>
        <v/>
      </c>
      <c r="AB21" s="149"/>
      <c r="AC21" s="72" t="str">
        <f t="shared" si="20"/>
        <v/>
      </c>
      <c r="AD21" s="72" t="str">
        <f t="shared" si="21"/>
        <v/>
      </c>
      <c r="AE21" s="72" t="str">
        <f t="shared" si="22"/>
        <v/>
      </c>
      <c r="AF21" s="72" t="str">
        <f t="shared" si="23"/>
        <v/>
      </c>
      <c r="AG21" s="134"/>
      <c r="AH21" s="72" t="str">
        <f t="shared" si="24"/>
        <v/>
      </c>
      <c r="AI21" s="72" t="str">
        <f t="shared" si="25"/>
        <v/>
      </c>
      <c r="AJ21" s="72" t="str">
        <f t="shared" si="26"/>
        <v/>
      </c>
      <c r="AK21" s="72" t="str">
        <f t="shared" si="27"/>
        <v/>
      </c>
    </row>
    <row r="22" spans="1:37" x14ac:dyDescent="0.25">
      <c r="A22" s="13">
        <v>17</v>
      </c>
      <c r="B22" s="133"/>
      <c r="C22" s="134"/>
      <c r="D22" s="72" t="str">
        <f t="shared" si="0"/>
        <v/>
      </c>
      <c r="E22" s="72" t="str">
        <f t="shared" si="1"/>
        <v/>
      </c>
      <c r="F22" s="72" t="str">
        <f t="shared" si="2"/>
        <v/>
      </c>
      <c r="G22" s="72" t="str">
        <f t="shared" si="3"/>
        <v/>
      </c>
      <c r="H22" s="133"/>
      <c r="I22" s="72" t="str">
        <f t="shared" si="4"/>
        <v/>
      </c>
      <c r="J22" s="72" t="str">
        <f t="shared" si="5"/>
        <v/>
      </c>
      <c r="K22" s="72" t="str">
        <f t="shared" si="6"/>
        <v/>
      </c>
      <c r="L22" s="72" t="str">
        <f t="shared" si="7"/>
        <v/>
      </c>
      <c r="M22" s="134"/>
      <c r="N22" s="72" t="str">
        <f t="shared" si="8"/>
        <v/>
      </c>
      <c r="O22" s="72" t="str">
        <f t="shared" si="9"/>
        <v/>
      </c>
      <c r="P22" s="72" t="str">
        <f t="shared" si="10"/>
        <v/>
      </c>
      <c r="Q22" s="73" t="str">
        <f t="shared" si="11"/>
        <v/>
      </c>
      <c r="R22" s="133"/>
      <c r="S22" s="72" t="str">
        <f t="shared" si="12"/>
        <v/>
      </c>
      <c r="T22" s="72" t="str">
        <f t="shared" si="13"/>
        <v/>
      </c>
      <c r="U22" s="72" t="str">
        <f t="shared" si="14"/>
        <v/>
      </c>
      <c r="V22" s="72" t="str">
        <f t="shared" si="15"/>
        <v/>
      </c>
      <c r="W22" s="134"/>
      <c r="X22" s="72" t="str">
        <f t="shared" si="16"/>
        <v/>
      </c>
      <c r="Y22" s="72" t="str">
        <f t="shared" si="17"/>
        <v/>
      </c>
      <c r="Z22" s="72" t="str">
        <f t="shared" si="18"/>
        <v/>
      </c>
      <c r="AA22" s="72" t="str">
        <f t="shared" si="19"/>
        <v/>
      </c>
      <c r="AB22" s="149"/>
      <c r="AC22" s="72" t="str">
        <f t="shared" si="20"/>
        <v/>
      </c>
      <c r="AD22" s="72" t="str">
        <f t="shared" si="21"/>
        <v/>
      </c>
      <c r="AE22" s="72" t="str">
        <f t="shared" si="22"/>
        <v/>
      </c>
      <c r="AF22" s="72" t="str">
        <f t="shared" si="23"/>
        <v/>
      </c>
      <c r="AG22" s="134"/>
      <c r="AH22" s="72" t="str">
        <f t="shared" si="24"/>
        <v/>
      </c>
      <c r="AI22" s="72" t="str">
        <f t="shared" si="25"/>
        <v/>
      </c>
      <c r="AJ22" s="72" t="str">
        <f t="shared" si="26"/>
        <v/>
      </c>
      <c r="AK22" s="72" t="str">
        <f t="shared" si="27"/>
        <v/>
      </c>
    </row>
    <row r="23" spans="1:37" x14ac:dyDescent="0.25">
      <c r="A23" s="13">
        <v>18</v>
      </c>
      <c r="B23" s="133"/>
      <c r="C23" s="134"/>
      <c r="D23" s="72" t="str">
        <f t="shared" si="0"/>
        <v/>
      </c>
      <c r="E23" s="72" t="str">
        <f t="shared" si="1"/>
        <v/>
      </c>
      <c r="F23" s="72" t="str">
        <f t="shared" si="2"/>
        <v/>
      </c>
      <c r="G23" s="72" t="str">
        <f t="shared" si="3"/>
        <v/>
      </c>
      <c r="H23" s="133"/>
      <c r="I23" s="72" t="str">
        <f t="shared" si="4"/>
        <v/>
      </c>
      <c r="J23" s="72" t="str">
        <f t="shared" si="5"/>
        <v/>
      </c>
      <c r="K23" s="72" t="str">
        <f t="shared" si="6"/>
        <v/>
      </c>
      <c r="L23" s="72" t="str">
        <f t="shared" si="7"/>
        <v/>
      </c>
      <c r="M23" s="134"/>
      <c r="N23" s="72" t="str">
        <f t="shared" si="8"/>
        <v/>
      </c>
      <c r="O23" s="72" t="str">
        <f t="shared" si="9"/>
        <v/>
      </c>
      <c r="P23" s="72" t="str">
        <f t="shared" si="10"/>
        <v/>
      </c>
      <c r="Q23" s="73" t="str">
        <f t="shared" si="11"/>
        <v/>
      </c>
      <c r="R23" s="133"/>
      <c r="S23" s="72" t="str">
        <f t="shared" si="12"/>
        <v/>
      </c>
      <c r="T23" s="72" t="str">
        <f t="shared" si="13"/>
        <v/>
      </c>
      <c r="U23" s="72" t="str">
        <f t="shared" si="14"/>
        <v/>
      </c>
      <c r="V23" s="72" t="str">
        <f t="shared" si="15"/>
        <v/>
      </c>
      <c r="W23" s="134"/>
      <c r="X23" s="72" t="str">
        <f t="shared" si="16"/>
        <v/>
      </c>
      <c r="Y23" s="72" t="str">
        <f t="shared" si="17"/>
        <v/>
      </c>
      <c r="Z23" s="72" t="str">
        <f t="shared" si="18"/>
        <v/>
      </c>
      <c r="AA23" s="72" t="str">
        <f t="shared" si="19"/>
        <v/>
      </c>
      <c r="AB23" s="149"/>
      <c r="AC23" s="72" t="str">
        <f t="shared" si="20"/>
        <v/>
      </c>
      <c r="AD23" s="72" t="str">
        <f t="shared" si="21"/>
        <v/>
      </c>
      <c r="AE23" s="72" t="str">
        <f t="shared" si="22"/>
        <v/>
      </c>
      <c r="AF23" s="72" t="str">
        <f t="shared" si="23"/>
        <v/>
      </c>
      <c r="AG23" s="134"/>
      <c r="AH23" s="72" t="str">
        <f t="shared" si="24"/>
        <v/>
      </c>
      <c r="AI23" s="72" t="str">
        <f t="shared" si="25"/>
        <v/>
      </c>
      <c r="AJ23" s="72" t="str">
        <f t="shared" si="26"/>
        <v/>
      </c>
      <c r="AK23" s="72" t="str">
        <f t="shared" si="27"/>
        <v/>
      </c>
    </row>
    <row r="24" spans="1:37" x14ac:dyDescent="0.25">
      <c r="A24" s="13">
        <v>19</v>
      </c>
      <c r="B24" s="133"/>
      <c r="C24" s="134"/>
      <c r="D24" s="72" t="str">
        <f t="shared" si="0"/>
        <v/>
      </c>
      <c r="E24" s="72" t="str">
        <f t="shared" si="1"/>
        <v/>
      </c>
      <c r="F24" s="72" t="str">
        <f t="shared" si="2"/>
        <v/>
      </c>
      <c r="G24" s="72" t="str">
        <f t="shared" si="3"/>
        <v/>
      </c>
      <c r="H24" s="133"/>
      <c r="I24" s="72" t="str">
        <f t="shared" si="4"/>
        <v/>
      </c>
      <c r="J24" s="72" t="str">
        <f t="shared" si="5"/>
        <v/>
      </c>
      <c r="K24" s="72" t="str">
        <f t="shared" si="6"/>
        <v/>
      </c>
      <c r="L24" s="72" t="str">
        <f t="shared" si="7"/>
        <v/>
      </c>
      <c r="M24" s="134"/>
      <c r="N24" s="72" t="str">
        <f t="shared" si="8"/>
        <v/>
      </c>
      <c r="O24" s="72" t="str">
        <f t="shared" si="9"/>
        <v/>
      </c>
      <c r="P24" s="72" t="str">
        <f t="shared" si="10"/>
        <v/>
      </c>
      <c r="Q24" s="73" t="str">
        <f t="shared" si="11"/>
        <v/>
      </c>
      <c r="R24" s="133"/>
      <c r="S24" s="72" t="str">
        <f t="shared" si="12"/>
        <v/>
      </c>
      <c r="T24" s="72" t="str">
        <f t="shared" si="13"/>
        <v/>
      </c>
      <c r="U24" s="72" t="str">
        <f t="shared" si="14"/>
        <v/>
      </c>
      <c r="V24" s="72" t="str">
        <f t="shared" si="15"/>
        <v/>
      </c>
      <c r="W24" s="134"/>
      <c r="X24" s="72" t="str">
        <f t="shared" si="16"/>
        <v/>
      </c>
      <c r="Y24" s="72" t="str">
        <f t="shared" si="17"/>
        <v/>
      </c>
      <c r="Z24" s="72" t="str">
        <f t="shared" si="18"/>
        <v/>
      </c>
      <c r="AA24" s="72" t="str">
        <f t="shared" si="19"/>
        <v/>
      </c>
      <c r="AB24" s="149"/>
      <c r="AC24" s="72" t="str">
        <f t="shared" si="20"/>
        <v/>
      </c>
      <c r="AD24" s="72" t="str">
        <f t="shared" si="21"/>
        <v/>
      </c>
      <c r="AE24" s="72" t="str">
        <f t="shared" si="22"/>
        <v/>
      </c>
      <c r="AF24" s="72" t="str">
        <f t="shared" si="23"/>
        <v/>
      </c>
      <c r="AG24" s="134"/>
      <c r="AH24" s="72" t="str">
        <f t="shared" si="24"/>
        <v/>
      </c>
      <c r="AI24" s="72" t="str">
        <f t="shared" si="25"/>
        <v/>
      </c>
      <c r="AJ24" s="72" t="str">
        <f t="shared" si="26"/>
        <v/>
      </c>
      <c r="AK24" s="72" t="str">
        <f t="shared" si="27"/>
        <v/>
      </c>
    </row>
    <row r="25" spans="1:37" x14ac:dyDescent="0.25">
      <c r="A25" s="13">
        <v>20</v>
      </c>
      <c r="B25" s="133"/>
      <c r="C25" s="134"/>
      <c r="D25" s="72" t="str">
        <f t="shared" si="0"/>
        <v/>
      </c>
      <c r="E25" s="72" t="str">
        <f t="shared" si="1"/>
        <v/>
      </c>
      <c r="F25" s="72" t="str">
        <f t="shared" si="2"/>
        <v/>
      </c>
      <c r="G25" s="72" t="str">
        <f t="shared" si="3"/>
        <v/>
      </c>
      <c r="H25" s="133"/>
      <c r="I25" s="72" t="str">
        <f t="shared" si="4"/>
        <v/>
      </c>
      <c r="J25" s="72" t="str">
        <f t="shared" si="5"/>
        <v/>
      </c>
      <c r="K25" s="72" t="str">
        <f t="shared" si="6"/>
        <v/>
      </c>
      <c r="L25" s="72" t="str">
        <f t="shared" si="7"/>
        <v/>
      </c>
      <c r="M25" s="134"/>
      <c r="N25" s="72" t="str">
        <f t="shared" si="8"/>
        <v/>
      </c>
      <c r="O25" s="72" t="str">
        <f t="shared" si="9"/>
        <v/>
      </c>
      <c r="P25" s="72" t="str">
        <f t="shared" si="10"/>
        <v/>
      </c>
      <c r="Q25" s="73" t="str">
        <f t="shared" si="11"/>
        <v/>
      </c>
      <c r="R25" s="133"/>
      <c r="S25" s="72" t="str">
        <f t="shared" si="12"/>
        <v/>
      </c>
      <c r="T25" s="72" t="str">
        <f t="shared" si="13"/>
        <v/>
      </c>
      <c r="U25" s="72" t="str">
        <f t="shared" si="14"/>
        <v/>
      </c>
      <c r="V25" s="72" t="str">
        <f t="shared" si="15"/>
        <v/>
      </c>
      <c r="W25" s="134"/>
      <c r="X25" s="72" t="str">
        <f t="shared" si="16"/>
        <v/>
      </c>
      <c r="Y25" s="72" t="str">
        <f t="shared" si="17"/>
        <v/>
      </c>
      <c r="Z25" s="72" t="str">
        <f t="shared" si="18"/>
        <v/>
      </c>
      <c r="AA25" s="72" t="str">
        <f t="shared" si="19"/>
        <v/>
      </c>
      <c r="AB25" s="149"/>
      <c r="AC25" s="72" t="str">
        <f t="shared" si="20"/>
        <v/>
      </c>
      <c r="AD25" s="72" t="str">
        <f t="shared" si="21"/>
        <v/>
      </c>
      <c r="AE25" s="72" t="str">
        <f t="shared" si="22"/>
        <v/>
      </c>
      <c r="AF25" s="72" t="str">
        <f t="shared" si="23"/>
        <v/>
      </c>
      <c r="AG25" s="134"/>
      <c r="AH25" s="72" t="str">
        <f t="shared" si="24"/>
        <v/>
      </c>
      <c r="AI25" s="72" t="str">
        <f t="shared" si="25"/>
        <v/>
      </c>
      <c r="AJ25" s="72" t="str">
        <f t="shared" si="26"/>
        <v/>
      </c>
      <c r="AK25" s="72" t="str">
        <f t="shared" si="27"/>
        <v/>
      </c>
    </row>
    <row r="26" spans="1:37" x14ac:dyDescent="0.25">
      <c r="A26" s="13">
        <v>21</v>
      </c>
      <c r="B26" s="133"/>
      <c r="C26" s="134"/>
      <c r="D26" s="72" t="str">
        <f t="shared" si="0"/>
        <v/>
      </c>
      <c r="E26" s="72" t="str">
        <f t="shared" si="1"/>
        <v/>
      </c>
      <c r="F26" s="72" t="str">
        <f t="shared" si="2"/>
        <v/>
      </c>
      <c r="G26" s="72" t="str">
        <f t="shared" si="3"/>
        <v/>
      </c>
      <c r="H26" s="133"/>
      <c r="I26" s="72" t="str">
        <f t="shared" si="4"/>
        <v/>
      </c>
      <c r="J26" s="72" t="str">
        <f t="shared" si="5"/>
        <v/>
      </c>
      <c r="K26" s="72" t="str">
        <f t="shared" si="6"/>
        <v/>
      </c>
      <c r="L26" s="72" t="str">
        <f t="shared" si="7"/>
        <v/>
      </c>
      <c r="M26" s="134"/>
      <c r="N26" s="72" t="str">
        <f t="shared" si="8"/>
        <v/>
      </c>
      <c r="O26" s="72" t="str">
        <f t="shared" si="9"/>
        <v/>
      </c>
      <c r="P26" s="72" t="str">
        <f t="shared" si="10"/>
        <v/>
      </c>
      <c r="Q26" s="73" t="str">
        <f t="shared" si="11"/>
        <v/>
      </c>
      <c r="R26" s="133"/>
      <c r="S26" s="72" t="str">
        <f t="shared" si="12"/>
        <v/>
      </c>
      <c r="T26" s="72" t="str">
        <f t="shared" si="13"/>
        <v/>
      </c>
      <c r="U26" s="72" t="str">
        <f t="shared" si="14"/>
        <v/>
      </c>
      <c r="V26" s="72" t="str">
        <f t="shared" si="15"/>
        <v/>
      </c>
      <c r="W26" s="134"/>
      <c r="X26" s="72" t="str">
        <f t="shared" si="16"/>
        <v/>
      </c>
      <c r="Y26" s="72" t="str">
        <f t="shared" si="17"/>
        <v/>
      </c>
      <c r="Z26" s="72" t="str">
        <f t="shared" si="18"/>
        <v/>
      </c>
      <c r="AA26" s="72" t="str">
        <f t="shared" si="19"/>
        <v/>
      </c>
      <c r="AB26" s="149"/>
      <c r="AC26" s="72" t="str">
        <f t="shared" si="20"/>
        <v/>
      </c>
      <c r="AD26" s="72" t="str">
        <f t="shared" si="21"/>
        <v/>
      </c>
      <c r="AE26" s="72" t="str">
        <f t="shared" si="22"/>
        <v/>
      </c>
      <c r="AF26" s="72" t="str">
        <f t="shared" si="23"/>
        <v/>
      </c>
      <c r="AG26" s="134"/>
      <c r="AH26" s="72" t="str">
        <f t="shared" si="24"/>
        <v/>
      </c>
      <c r="AI26" s="72" t="str">
        <f t="shared" si="25"/>
        <v/>
      </c>
      <c r="AJ26" s="72" t="str">
        <f t="shared" si="26"/>
        <v/>
      </c>
      <c r="AK26" s="72" t="str">
        <f t="shared" si="27"/>
        <v/>
      </c>
    </row>
    <row r="27" spans="1:37" x14ac:dyDescent="0.25">
      <c r="A27" s="13">
        <v>22</v>
      </c>
      <c r="B27" s="133"/>
      <c r="C27" s="134"/>
      <c r="D27" s="72" t="str">
        <f t="shared" si="0"/>
        <v/>
      </c>
      <c r="E27" s="72" t="str">
        <f t="shared" si="1"/>
        <v/>
      </c>
      <c r="F27" s="72" t="str">
        <f t="shared" si="2"/>
        <v/>
      </c>
      <c r="G27" s="72" t="str">
        <f t="shared" si="3"/>
        <v/>
      </c>
      <c r="H27" s="133"/>
      <c r="I27" s="72" t="str">
        <f t="shared" si="4"/>
        <v/>
      </c>
      <c r="J27" s="72" t="str">
        <f t="shared" si="5"/>
        <v/>
      </c>
      <c r="K27" s="72" t="str">
        <f t="shared" si="6"/>
        <v/>
      </c>
      <c r="L27" s="72" t="str">
        <f t="shared" si="7"/>
        <v/>
      </c>
      <c r="M27" s="134"/>
      <c r="N27" s="72" t="str">
        <f t="shared" si="8"/>
        <v/>
      </c>
      <c r="O27" s="72" t="str">
        <f t="shared" si="9"/>
        <v/>
      </c>
      <c r="P27" s="72" t="str">
        <f t="shared" si="10"/>
        <v/>
      </c>
      <c r="Q27" s="73" t="str">
        <f t="shared" si="11"/>
        <v/>
      </c>
      <c r="R27" s="133"/>
      <c r="S27" s="72" t="str">
        <f t="shared" si="12"/>
        <v/>
      </c>
      <c r="T27" s="72" t="str">
        <f t="shared" si="13"/>
        <v/>
      </c>
      <c r="U27" s="72" t="str">
        <f t="shared" si="14"/>
        <v/>
      </c>
      <c r="V27" s="72" t="str">
        <f t="shared" si="15"/>
        <v/>
      </c>
      <c r="W27" s="134"/>
      <c r="X27" s="72" t="str">
        <f t="shared" si="16"/>
        <v/>
      </c>
      <c r="Y27" s="72" t="str">
        <f t="shared" si="17"/>
        <v/>
      </c>
      <c r="Z27" s="72" t="str">
        <f t="shared" si="18"/>
        <v/>
      </c>
      <c r="AA27" s="72" t="str">
        <f t="shared" si="19"/>
        <v/>
      </c>
      <c r="AB27" s="149"/>
      <c r="AC27" s="72" t="str">
        <f t="shared" si="20"/>
        <v/>
      </c>
      <c r="AD27" s="72" t="str">
        <f t="shared" si="21"/>
        <v/>
      </c>
      <c r="AE27" s="72" t="str">
        <f t="shared" si="22"/>
        <v/>
      </c>
      <c r="AF27" s="72" t="str">
        <f t="shared" si="23"/>
        <v/>
      </c>
      <c r="AG27" s="134"/>
      <c r="AH27" s="72" t="str">
        <f t="shared" si="24"/>
        <v/>
      </c>
      <c r="AI27" s="72" t="str">
        <f t="shared" si="25"/>
        <v/>
      </c>
      <c r="AJ27" s="72" t="str">
        <f t="shared" si="26"/>
        <v/>
      </c>
      <c r="AK27" s="72" t="str">
        <f t="shared" si="27"/>
        <v/>
      </c>
    </row>
    <row r="28" spans="1:37" x14ac:dyDescent="0.25">
      <c r="A28" s="13">
        <v>23</v>
      </c>
      <c r="B28" s="133"/>
      <c r="C28" s="134"/>
      <c r="D28" s="72" t="str">
        <f t="shared" si="0"/>
        <v/>
      </c>
      <c r="E28" s="72" t="str">
        <f t="shared" si="1"/>
        <v/>
      </c>
      <c r="F28" s="72" t="str">
        <f t="shared" si="2"/>
        <v/>
      </c>
      <c r="G28" s="72" t="str">
        <f t="shared" si="3"/>
        <v/>
      </c>
      <c r="H28" s="133"/>
      <c r="I28" s="72" t="str">
        <f t="shared" si="4"/>
        <v/>
      </c>
      <c r="J28" s="72" t="str">
        <f t="shared" si="5"/>
        <v/>
      </c>
      <c r="K28" s="72" t="str">
        <f t="shared" si="6"/>
        <v/>
      </c>
      <c r="L28" s="72" t="str">
        <f t="shared" si="7"/>
        <v/>
      </c>
      <c r="M28" s="134"/>
      <c r="N28" s="72" t="str">
        <f t="shared" si="8"/>
        <v/>
      </c>
      <c r="O28" s="72" t="str">
        <f t="shared" si="9"/>
        <v/>
      </c>
      <c r="P28" s="72" t="str">
        <f t="shared" si="10"/>
        <v/>
      </c>
      <c r="Q28" s="73" t="str">
        <f t="shared" si="11"/>
        <v/>
      </c>
      <c r="R28" s="133"/>
      <c r="S28" s="72" t="str">
        <f t="shared" si="12"/>
        <v/>
      </c>
      <c r="T28" s="72" t="str">
        <f t="shared" si="13"/>
        <v/>
      </c>
      <c r="U28" s="72" t="str">
        <f t="shared" si="14"/>
        <v/>
      </c>
      <c r="V28" s="72" t="str">
        <f t="shared" si="15"/>
        <v/>
      </c>
      <c r="W28" s="134"/>
      <c r="X28" s="72" t="str">
        <f t="shared" si="16"/>
        <v/>
      </c>
      <c r="Y28" s="72" t="str">
        <f t="shared" si="17"/>
        <v/>
      </c>
      <c r="Z28" s="72" t="str">
        <f t="shared" si="18"/>
        <v/>
      </c>
      <c r="AA28" s="72" t="str">
        <f t="shared" si="19"/>
        <v/>
      </c>
      <c r="AB28" s="149"/>
      <c r="AC28" s="72" t="str">
        <f t="shared" si="20"/>
        <v/>
      </c>
      <c r="AD28" s="72" t="str">
        <f t="shared" si="21"/>
        <v/>
      </c>
      <c r="AE28" s="72" t="str">
        <f t="shared" si="22"/>
        <v/>
      </c>
      <c r="AF28" s="72" t="str">
        <f t="shared" si="23"/>
        <v/>
      </c>
      <c r="AG28" s="134"/>
      <c r="AH28" s="72" t="str">
        <f t="shared" si="24"/>
        <v/>
      </c>
      <c r="AI28" s="72" t="str">
        <f t="shared" si="25"/>
        <v/>
      </c>
      <c r="AJ28" s="72" t="str">
        <f t="shared" si="26"/>
        <v/>
      </c>
      <c r="AK28" s="72" t="str">
        <f t="shared" si="27"/>
        <v/>
      </c>
    </row>
    <row r="29" spans="1:37" x14ac:dyDescent="0.25">
      <c r="A29" s="13">
        <v>24</v>
      </c>
      <c r="B29" s="133"/>
      <c r="C29" s="134"/>
      <c r="D29" s="72" t="str">
        <f t="shared" si="0"/>
        <v/>
      </c>
      <c r="E29" s="72" t="str">
        <f t="shared" si="1"/>
        <v/>
      </c>
      <c r="F29" s="72" t="str">
        <f t="shared" si="2"/>
        <v/>
      </c>
      <c r="G29" s="72" t="str">
        <f t="shared" si="3"/>
        <v/>
      </c>
      <c r="H29" s="133"/>
      <c r="I29" s="72" t="str">
        <f t="shared" si="4"/>
        <v/>
      </c>
      <c r="J29" s="72" t="str">
        <f t="shared" si="5"/>
        <v/>
      </c>
      <c r="K29" s="72" t="str">
        <f t="shared" si="6"/>
        <v/>
      </c>
      <c r="L29" s="72" t="str">
        <f t="shared" si="7"/>
        <v/>
      </c>
      <c r="M29" s="134"/>
      <c r="N29" s="72" t="str">
        <f t="shared" si="8"/>
        <v/>
      </c>
      <c r="O29" s="72" t="str">
        <f t="shared" si="9"/>
        <v/>
      </c>
      <c r="P29" s="72" t="str">
        <f t="shared" si="10"/>
        <v/>
      </c>
      <c r="Q29" s="73" t="str">
        <f t="shared" si="11"/>
        <v/>
      </c>
      <c r="R29" s="133"/>
      <c r="S29" s="72" t="str">
        <f t="shared" si="12"/>
        <v/>
      </c>
      <c r="T29" s="72" t="str">
        <f t="shared" si="13"/>
        <v/>
      </c>
      <c r="U29" s="72" t="str">
        <f t="shared" si="14"/>
        <v/>
      </c>
      <c r="V29" s="72" t="str">
        <f t="shared" si="15"/>
        <v/>
      </c>
      <c r="W29" s="134"/>
      <c r="X29" s="72" t="str">
        <f t="shared" si="16"/>
        <v/>
      </c>
      <c r="Y29" s="72" t="str">
        <f t="shared" si="17"/>
        <v/>
      </c>
      <c r="Z29" s="72" t="str">
        <f t="shared" si="18"/>
        <v/>
      </c>
      <c r="AA29" s="72" t="str">
        <f t="shared" si="19"/>
        <v/>
      </c>
      <c r="AB29" s="149"/>
      <c r="AC29" s="72" t="str">
        <f t="shared" si="20"/>
        <v/>
      </c>
      <c r="AD29" s="72" t="str">
        <f t="shared" si="21"/>
        <v/>
      </c>
      <c r="AE29" s="72" t="str">
        <f t="shared" si="22"/>
        <v/>
      </c>
      <c r="AF29" s="72" t="str">
        <f t="shared" si="23"/>
        <v/>
      </c>
      <c r="AG29" s="134"/>
      <c r="AH29" s="72" t="str">
        <f t="shared" si="24"/>
        <v/>
      </c>
      <c r="AI29" s="72" t="str">
        <f t="shared" si="25"/>
        <v/>
      </c>
      <c r="AJ29" s="72" t="str">
        <f t="shared" si="26"/>
        <v/>
      </c>
      <c r="AK29" s="72" t="str">
        <f t="shared" si="27"/>
        <v/>
      </c>
    </row>
    <row r="30" spans="1:37" x14ac:dyDescent="0.25">
      <c r="A30" s="13">
        <v>25</v>
      </c>
      <c r="B30" s="133"/>
      <c r="C30" s="134"/>
      <c r="D30" s="72" t="str">
        <f t="shared" si="0"/>
        <v/>
      </c>
      <c r="E30" s="72" t="str">
        <f t="shared" si="1"/>
        <v/>
      </c>
      <c r="F30" s="72" t="str">
        <f t="shared" si="2"/>
        <v/>
      </c>
      <c r="G30" s="72" t="str">
        <f t="shared" si="3"/>
        <v/>
      </c>
      <c r="H30" s="133"/>
      <c r="I30" s="72" t="str">
        <f t="shared" si="4"/>
        <v/>
      </c>
      <c r="J30" s="72" t="str">
        <f t="shared" si="5"/>
        <v/>
      </c>
      <c r="K30" s="72" t="str">
        <f t="shared" si="6"/>
        <v/>
      </c>
      <c r="L30" s="72" t="str">
        <f t="shared" si="7"/>
        <v/>
      </c>
      <c r="M30" s="134"/>
      <c r="N30" s="72" t="str">
        <f t="shared" si="8"/>
        <v/>
      </c>
      <c r="O30" s="72" t="str">
        <f t="shared" si="9"/>
        <v/>
      </c>
      <c r="P30" s="72" t="str">
        <f t="shared" si="10"/>
        <v/>
      </c>
      <c r="Q30" s="73" t="str">
        <f t="shared" si="11"/>
        <v/>
      </c>
      <c r="R30" s="133"/>
      <c r="S30" s="72" t="str">
        <f t="shared" si="12"/>
        <v/>
      </c>
      <c r="T30" s="72" t="str">
        <f t="shared" si="13"/>
        <v/>
      </c>
      <c r="U30" s="72" t="str">
        <f t="shared" si="14"/>
        <v/>
      </c>
      <c r="V30" s="72" t="str">
        <f t="shared" si="15"/>
        <v/>
      </c>
      <c r="W30" s="134"/>
      <c r="X30" s="72" t="str">
        <f t="shared" si="16"/>
        <v/>
      </c>
      <c r="Y30" s="72" t="str">
        <f t="shared" si="17"/>
        <v/>
      </c>
      <c r="Z30" s="72" t="str">
        <f t="shared" si="18"/>
        <v/>
      </c>
      <c r="AA30" s="72" t="str">
        <f t="shared" si="19"/>
        <v/>
      </c>
      <c r="AB30" s="149"/>
      <c r="AC30" s="72" t="str">
        <f t="shared" si="20"/>
        <v/>
      </c>
      <c r="AD30" s="72" t="str">
        <f t="shared" si="21"/>
        <v/>
      </c>
      <c r="AE30" s="72" t="str">
        <f t="shared" si="22"/>
        <v/>
      </c>
      <c r="AF30" s="72" t="str">
        <f t="shared" si="23"/>
        <v/>
      </c>
      <c r="AG30" s="134"/>
      <c r="AH30" s="72" t="str">
        <f t="shared" si="24"/>
        <v/>
      </c>
      <c r="AI30" s="72" t="str">
        <f t="shared" si="25"/>
        <v/>
      </c>
      <c r="AJ30" s="72" t="str">
        <f t="shared" si="26"/>
        <v/>
      </c>
      <c r="AK30" s="72" t="str">
        <f t="shared" si="27"/>
        <v/>
      </c>
    </row>
    <row r="31" spans="1:37" x14ac:dyDescent="0.25">
      <c r="A31" s="13">
        <v>26</v>
      </c>
      <c r="B31" s="133"/>
      <c r="C31" s="134"/>
      <c r="D31" s="72" t="str">
        <f t="shared" si="0"/>
        <v/>
      </c>
      <c r="E31" s="72" t="str">
        <f t="shared" si="1"/>
        <v/>
      </c>
      <c r="F31" s="72" t="str">
        <f t="shared" si="2"/>
        <v/>
      </c>
      <c r="G31" s="72" t="str">
        <f t="shared" si="3"/>
        <v/>
      </c>
      <c r="H31" s="133"/>
      <c r="I31" s="72" t="str">
        <f t="shared" si="4"/>
        <v/>
      </c>
      <c r="J31" s="72" t="str">
        <f t="shared" si="5"/>
        <v/>
      </c>
      <c r="K31" s="72" t="str">
        <f t="shared" si="6"/>
        <v/>
      </c>
      <c r="L31" s="72" t="str">
        <f t="shared" si="7"/>
        <v/>
      </c>
      <c r="M31" s="134"/>
      <c r="N31" s="72" t="str">
        <f t="shared" si="8"/>
        <v/>
      </c>
      <c r="O31" s="72" t="str">
        <f t="shared" si="9"/>
        <v/>
      </c>
      <c r="P31" s="72" t="str">
        <f t="shared" si="10"/>
        <v/>
      </c>
      <c r="Q31" s="73" t="str">
        <f t="shared" si="11"/>
        <v/>
      </c>
      <c r="R31" s="133"/>
      <c r="S31" s="72" t="str">
        <f t="shared" si="12"/>
        <v/>
      </c>
      <c r="T31" s="72" t="str">
        <f t="shared" si="13"/>
        <v/>
      </c>
      <c r="U31" s="72" t="str">
        <f t="shared" si="14"/>
        <v/>
      </c>
      <c r="V31" s="72" t="str">
        <f t="shared" si="15"/>
        <v/>
      </c>
      <c r="W31" s="134"/>
      <c r="X31" s="72" t="str">
        <f t="shared" si="16"/>
        <v/>
      </c>
      <c r="Y31" s="72" t="str">
        <f t="shared" si="17"/>
        <v/>
      </c>
      <c r="Z31" s="72" t="str">
        <f t="shared" si="18"/>
        <v/>
      </c>
      <c r="AA31" s="72" t="str">
        <f t="shared" si="19"/>
        <v/>
      </c>
      <c r="AB31" s="149"/>
      <c r="AC31" s="72" t="str">
        <f t="shared" si="20"/>
        <v/>
      </c>
      <c r="AD31" s="72" t="str">
        <f t="shared" si="21"/>
        <v/>
      </c>
      <c r="AE31" s="72" t="str">
        <f t="shared" si="22"/>
        <v/>
      </c>
      <c r="AF31" s="72" t="str">
        <f t="shared" si="23"/>
        <v/>
      </c>
      <c r="AG31" s="134"/>
      <c r="AH31" s="72" t="str">
        <f t="shared" si="24"/>
        <v/>
      </c>
      <c r="AI31" s="72" t="str">
        <f t="shared" si="25"/>
        <v/>
      </c>
      <c r="AJ31" s="72" t="str">
        <f t="shared" si="26"/>
        <v/>
      </c>
      <c r="AK31" s="72" t="str">
        <f t="shared" si="27"/>
        <v/>
      </c>
    </row>
    <row r="32" spans="1:37" x14ac:dyDescent="0.25">
      <c r="A32" s="13">
        <v>27</v>
      </c>
      <c r="B32" s="133"/>
      <c r="C32" s="134"/>
      <c r="D32" s="72" t="str">
        <f t="shared" si="0"/>
        <v/>
      </c>
      <c r="E32" s="72" t="str">
        <f t="shared" si="1"/>
        <v/>
      </c>
      <c r="F32" s="72" t="str">
        <f t="shared" si="2"/>
        <v/>
      </c>
      <c r="G32" s="72" t="str">
        <f t="shared" si="3"/>
        <v/>
      </c>
      <c r="H32" s="133"/>
      <c r="I32" s="72" t="str">
        <f t="shared" si="4"/>
        <v/>
      </c>
      <c r="J32" s="72" t="str">
        <f t="shared" si="5"/>
        <v/>
      </c>
      <c r="K32" s="72" t="str">
        <f t="shared" si="6"/>
        <v/>
      </c>
      <c r="L32" s="72" t="str">
        <f t="shared" si="7"/>
        <v/>
      </c>
      <c r="M32" s="134"/>
      <c r="N32" s="72" t="str">
        <f t="shared" si="8"/>
        <v/>
      </c>
      <c r="O32" s="72" t="str">
        <f t="shared" si="9"/>
        <v/>
      </c>
      <c r="P32" s="72" t="str">
        <f t="shared" si="10"/>
        <v/>
      </c>
      <c r="Q32" s="73" t="str">
        <f t="shared" si="11"/>
        <v/>
      </c>
      <c r="R32" s="133"/>
      <c r="S32" s="72" t="str">
        <f t="shared" si="12"/>
        <v/>
      </c>
      <c r="T32" s="72" t="str">
        <f t="shared" si="13"/>
        <v/>
      </c>
      <c r="U32" s="72" t="str">
        <f t="shared" si="14"/>
        <v/>
      </c>
      <c r="V32" s="72" t="str">
        <f t="shared" si="15"/>
        <v/>
      </c>
      <c r="W32" s="134"/>
      <c r="X32" s="72" t="str">
        <f t="shared" si="16"/>
        <v/>
      </c>
      <c r="Y32" s="72" t="str">
        <f t="shared" si="17"/>
        <v/>
      </c>
      <c r="Z32" s="72" t="str">
        <f t="shared" si="18"/>
        <v/>
      </c>
      <c r="AA32" s="72" t="str">
        <f t="shared" si="19"/>
        <v/>
      </c>
      <c r="AB32" s="149"/>
      <c r="AC32" s="72" t="str">
        <f t="shared" si="20"/>
        <v/>
      </c>
      <c r="AD32" s="72" t="str">
        <f t="shared" si="21"/>
        <v/>
      </c>
      <c r="AE32" s="72" t="str">
        <f t="shared" si="22"/>
        <v/>
      </c>
      <c r="AF32" s="72" t="str">
        <f t="shared" si="23"/>
        <v/>
      </c>
      <c r="AG32" s="134"/>
      <c r="AH32" s="72" t="str">
        <f t="shared" si="24"/>
        <v/>
      </c>
      <c r="AI32" s="72" t="str">
        <f t="shared" si="25"/>
        <v/>
      </c>
      <c r="AJ32" s="72" t="str">
        <f t="shared" si="26"/>
        <v/>
      </c>
      <c r="AK32" s="72" t="str">
        <f t="shared" si="27"/>
        <v/>
      </c>
    </row>
    <row r="33" spans="1:37" x14ac:dyDescent="0.25">
      <c r="A33" s="13">
        <v>28</v>
      </c>
      <c r="B33" s="133"/>
      <c r="C33" s="134"/>
      <c r="D33" s="72" t="str">
        <f t="shared" si="0"/>
        <v/>
      </c>
      <c r="E33" s="72" t="str">
        <f t="shared" si="1"/>
        <v/>
      </c>
      <c r="F33" s="72" t="str">
        <f t="shared" si="2"/>
        <v/>
      </c>
      <c r="G33" s="72" t="str">
        <f t="shared" si="3"/>
        <v/>
      </c>
      <c r="H33" s="133"/>
      <c r="I33" s="72" t="str">
        <f t="shared" si="4"/>
        <v/>
      </c>
      <c r="J33" s="72" t="str">
        <f t="shared" si="5"/>
        <v/>
      </c>
      <c r="K33" s="72" t="str">
        <f t="shared" si="6"/>
        <v/>
      </c>
      <c r="L33" s="72" t="str">
        <f t="shared" si="7"/>
        <v/>
      </c>
      <c r="M33" s="134"/>
      <c r="N33" s="72" t="str">
        <f t="shared" si="8"/>
        <v/>
      </c>
      <c r="O33" s="72" t="str">
        <f t="shared" si="9"/>
        <v/>
      </c>
      <c r="P33" s="72" t="str">
        <f t="shared" si="10"/>
        <v/>
      </c>
      <c r="Q33" s="73" t="str">
        <f t="shared" si="11"/>
        <v/>
      </c>
      <c r="R33" s="133"/>
      <c r="S33" s="72" t="str">
        <f t="shared" si="12"/>
        <v/>
      </c>
      <c r="T33" s="72" t="str">
        <f t="shared" si="13"/>
        <v/>
      </c>
      <c r="U33" s="72" t="str">
        <f t="shared" si="14"/>
        <v/>
      </c>
      <c r="V33" s="72" t="str">
        <f t="shared" si="15"/>
        <v/>
      </c>
      <c r="W33" s="134"/>
      <c r="X33" s="72" t="str">
        <f t="shared" si="16"/>
        <v/>
      </c>
      <c r="Y33" s="72" t="str">
        <f t="shared" si="17"/>
        <v/>
      </c>
      <c r="Z33" s="72" t="str">
        <f t="shared" si="18"/>
        <v/>
      </c>
      <c r="AA33" s="72" t="str">
        <f t="shared" si="19"/>
        <v/>
      </c>
      <c r="AB33" s="149"/>
      <c r="AC33" s="72" t="str">
        <f t="shared" si="20"/>
        <v/>
      </c>
      <c r="AD33" s="72" t="str">
        <f t="shared" si="21"/>
        <v/>
      </c>
      <c r="AE33" s="72" t="str">
        <f t="shared" si="22"/>
        <v/>
      </c>
      <c r="AF33" s="72" t="str">
        <f t="shared" si="23"/>
        <v/>
      </c>
      <c r="AG33" s="134"/>
      <c r="AH33" s="72" t="str">
        <f t="shared" si="24"/>
        <v/>
      </c>
      <c r="AI33" s="72" t="str">
        <f t="shared" si="25"/>
        <v/>
      </c>
      <c r="AJ33" s="72" t="str">
        <f t="shared" si="26"/>
        <v/>
      </c>
      <c r="AK33" s="72" t="str">
        <f t="shared" si="27"/>
        <v/>
      </c>
    </row>
    <row r="34" spans="1:37" x14ac:dyDescent="0.25">
      <c r="A34" s="13">
        <v>29</v>
      </c>
      <c r="B34" s="133"/>
      <c r="C34" s="134"/>
      <c r="D34" s="72" t="str">
        <f t="shared" si="0"/>
        <v/>
      </c>
      <c r="E34" s="72" t="str">
        <f t="shared" si="1"/>
        <v/>
      </c>
      <c r="F34" s="72" t="str">
        <f t="shared" si="2"/>
        <v/>
      </c>
      <c r="G34" s="72" t="str">
        <f t="shared" si="3"/>
        <v/>
      </c>
      <c r="H34" s="133"/>
      <c r="I34" s="72" t="str">
        <f t="shared" si="4"/>
        <v/>
      </c>
      <c r="J34" s="72" t="str">
        <f t="shared" si="5"/>
        <v/>
      </c>
      <c r="K34" s="72" t="str">
        <f t="shared" si="6"/>
        <v/>
      </c>
      <c r="L34" s="72" t="str">
        <f t="shared" si="7"/>
        <v/>
      </c>
      <c r="M34" s="134"/>
      <c r="N34" s="72" t="str">
        <f t="shared" si="8"/>
        <v/>
      </c>
      <c r="O34" s="72" t="str">
        <f t="shared" si="9"/>
        <v/>
      </c>
      <c r="P34" s="72" t="str">
        <f t="shared" si="10"/>
        <v/>
      </c>
      <c r="Q34" s="73" t="str">
        <f t="shared" si="11"/>
        <v/>
      </c>
      <c r="R34" s="133"/>
      <c r="S34" s="72" t="str">
        <f t="shared" si="12"/>
        <v/>
      </c>
      <c r="T34" s="72" t="str">
        <f t="shared" si="13"/>
        <v/>
      </c>
      <c r="U34" s="72" t="str">
        <f t="shared" si="14"/>
        <v/>
      </c>
      <c r="V34" s="72" t="str">
        <f t="shared" si="15"/>
        <v/>
      </c>
      <c r="W34" s="134"/>
      <c r="X34" s="72" t="str">
        <f t="shared" si="16"/>
        <v/>
      </c>
      <c r="Y34" s="72" t="str">
        <f t="shared" si="17"/>
        <v/>
      </c>
      <c r="Z34" s="72" t="str">
        <f t="shared" si="18"/>
        <v/>
      </c>
      <c r="AA34" s="72" t="str">
        <f t="shared" si="19"/>
        <v/>
      </c>
      <c r="AB34" s="150"/>
      <c r="AC34" s="72" t="str">
        <f t="shared" si="20"/>
        <v/>
      </c>
      <c r="AD34" s="72" t="str">
        <f t="shared" si="21"/>
        <v/>
      </c>
      <c r="AE34" s="72" t="str">
        <f t="shared" si="22"/>
        <v/>
      </c>
      <c r="AF34" s="72" t="str">
        <f t="shared" si="23"/>
        <v/>
      </c>
      <c r="AG34" s="134"/>
      <c r="AH34" s="72" t="str">
        <f t="shared" si="24"/>
        <v/>
      </c>
      <c r="AI34" s="72" t="str">
        <f t="shared" si="25"/>
        <v/>
      </c>
      <c r="AJ34" s="72" t="str">
        <f t="shared" si="26"/>
        <v/>
      </c>
      <c r="AK34" s="72" t="str">
        <f t="shared" si="27"/>
        <v/>
      </c>
    </row>
    <row r="35" spans="1:37" ht="14.45" hidden="1" x14ac:dyDescent="0.3">
      <c r="D35" s="75">
        <f>MAX('Bilan élève composante français'!AR3:AR32)</f>
        <v>0.1</v>
      </c>
      <c r="E35" s="75">
        <f>MAX('Bilan élève composante français'!AS3:AS32)</f>
        <v>0.1</v>
      </c>
      <c r="F35" s="75">
        <f>MAX('Bilan élève composante français'!AT3:AT32)</f>
        <v>0.1</v>
      </c>
      <c r="G35" s="75">
        <f>MAX('Bilan élève composante français'!AU3:AU32)</f>
        <v>0.1</v>
      </c>
      <c r="I35" s="75">
        <f>MAX('Bilan élève composante français'!AV3:AV32)</f>
        <v>0.1</v>
      </c>
      <c r="J35" s="75">
        <f>MAX('Bilan élève composante français'!AW3:AW32)</f>
        <v>0.1</v>
      </c>
      <c r="K35" s="75">
        <f>MAX('Bilan élève composante français'!AX3:AX32)</f>
        <v>0.1</v>
      </c>
      <c r="L35" s="75">
        <f>MAX('Bilan élève composante français'!AY3:AY32)</f>
        <v>0.1</v>
      </c>
      <c r="N35" s="75">
        <f>MAX('Bilan élève composante français'!AZ3:AZ32)</f>
        <v>0.1</v>
      </c>
      <c r="O35" s="75">
        <f>MAX('Bilan élève composante français'!BA3:BA32)</f>
        <v>0.1</v>
      </c>
      <c r="P35" s="75">
        <f>MAX('Bilan élève composante français'!BB3:BB32)</f>
        <v>0.1</v>
      </c>
      <c r="Q35" s="75">
        <f>MAX('Bilan élève composante français'!BC3:BC32)</f>
        <v>0.1</v>
      </c>
      <c r="S35" s="75">
        <f>MAX('Bilan élève composante français'!BD3:BD32)</f>
        <v>0.1</v>
      </c>
      <c r="T35" s="75">
        <f>MAX('Bilan élève composante français'!BE3:BE32)</f>
        <v>0.1</v>
      </c>
      <c r="U35" s="75">
        <f>MAX('Bilan élève composante français'!BF3:BF32)</f>
        <v>0.1</v>
      </c>
      <c r="V35" s="75">
        <f>MAX('Bilan élève composante français'!BG3:BG32)</f>
        <v>0.1</v>
      </c>
      <c r="X35" s="75">
        <f>MAX('Bilan élève composante français'!BH3:BH32)</f>
        <v>0.1</v>
      </c>
      <c r="Y35" s="75">
        <f>MAX('Bilan élève composante français'!BI3:BI32)</f>
        <v>0.1</v>
      </c>
      <c r="Z35" s="75">
        <f>MAX('Bilan élève composante français'!BJ3:BJ32)</f>
        <v>0.1</v>
      </c>
      <c r="AA35" s="75">
        <f>MAX('Bilan élève composante français'!BK3:BK32)</f>
        <v>0.1</v>
      </c>
      <c r="AC35" s="75">
        <f>MAX('Bilan élève composante français'!BL3:BL32)</f>
        <v>0.1</v>
      </c>
      <c r="AD35" s="75">
        <f>MAX('Bilan élève composante français'!BM3:BM32)</f>
        <v>0.1</v>
      </c>
      <c r="AE35" s="75">
        <f>MAX('Bilan élève composante français'!BN3:BN32)</f>
        <v>0.1</v>
      </c>
      <c r="AF35" s="75">
        <f>MAX('Bilan élève composante français'!BO3:BO32)</f>
        <v>0.1</v>
      </c>
      <c r="AH35" s="75">
        <f>MAX('Bilan élève composante français'!BP3:BP32)</f>
        <v>0.1</v>
      </c>
      <c r="AI35" s="75">
        <f>MAX('Bilan élève composante français'!BQ3:BQ32)</f>
        <v>0.1</v>
      </c>
      <c r="AJ35" s="75">
        <f>MAX('Bilan élève composante français'!BR3:BR32)</f>
        <v>0.1</v>
      </c>
      <c r="AK35" s="75">
        <f>MAX('Bilan élève composante français'!BS3:BS32)</f>
        <v>0.1</v>
      </c>
    </row>
  </sheetData>
  <sheetProtection password="C82B" sheet="1" objects="1" scenarios="1"/>
  <mergeCells count="15">
    <mergeCell ref="AH3:AK4"/>
    <mergeCell ref="AG3:AG34"/>
    <mergeCell ref="D3:G4"/>
    <mergeCell ref="I3:L4"/>
    <mergeCell ref="N3:Q4"/>
    <mergeCell ref="S3:V4"/>
    <mergeCell ref="R3:R34"/>
    <mergeCell ref="W3:W34"/>
    <mergeCell ref="AC3:AF4"/>
    <mergeCell ref="AB3:AB34"/>
    <mergeCell ref="B3:B34"/>
    <mergeCell ref="C3:C34"/>
    <mergeCell ref="H3:H34"/>
    <mergeCell ref="M3:M34"/>
    <mergeCell ref="X3:AA4"/>
  </mergeCells>
  <pageMargins left="0.23622047244094491" right="0.23622047244094491" top="0.74803149606299213" bottom="0.74803149606299213" header="0.31496062992125984" footer="0.31496062992125984"/>
  <pageSetup paperSize="8" scale="84" fitToWidth="2" orientation="landscape" r:id="rId1"/>
  <colBreaks count="1" manualBreakCount="1">
    <brk id="17"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B1A0C7"/>
    <pageSetUpPr fitToPage="1"/>
  </sheetPr>
  <dimension ref="A1:BZ31"/>
  <sheetViews>
    <sheetView zoomScaleNormal="100" workbookViewId="0">
      <pane xSplit="3" ySplit="3" topLeftCell="D19" activePane="bottomRight" state="frozen"/>
      <selection pane="topRight" activeCell="D1" sqref="D1"/>
      <selection pane="bottomLeft" activeCell="A4" sqref="A4"/>
      <selection pane="bottomRight" activeCell="A2" sqref="A2:B2"/>
    </sheetView>
  </sheetViews>
  <sheetFormatPr baseColWidth="10" defaultColWidth="11.42578125" defaultRowHeight="14.25" x14ac:dyDescent="0.2"/>
  <cols>
    <col min="1" max="1" width="26.28515625" style="54" customWidth="1"/>
    <col min="2" max="2" width="11.42578125" style="14"/>
    <col min="3" max="3" width="63.85546875" style="14" customWidth="1"/>
    <col min="4" max="33" width="8.85546875" style="14" customWidth="1"/>
    <col min="34" max="39" width="11.42578125" style="21"/>
    <col min="40" max="78" width="11.42578125" style="22"/>
    <col min="79" max="16384" width="11.42578125" style="14"/>
  </cols>
  <sheetData>
    <row r="1" spans="1:78" ht="25.5" customHeight="1" x14ac:dyDescent="0.25">
      <c r="A1" s="170" t="s">
        <v>31</v>
      </c>
      <c r="B1" s="171"/>
      <c r="C1" s="115" t="s">
        <v>68</v>
      </c>
      <c r="D1" s="7">
        <v>1</v>
      </c>
      <c r="E1" s="7">
        <v>2</v>
      </c>
      <c r="F1" s="7">
        <v>3</v>
      </c>
      <c r="G1" s="7">
        <v>4</v>
      </c>
      <c r="H1" s="7">
        <v>5</v>
      </c>
      <c r="I1" s="7">
        <v>6</v>
      </c>
      <c r="J1" s="7">
        <v>7</v>
      </c>
      <c r="K1" s="7">
        <v>8</v>
      </c>
      <c r="L1" s="7">
        <v>9</v>
      </c>
      <c r="M1" s="7">
        <v>10</v>
      </c>
      <c r="N1" s="7">
        <v>11</v>
      </c>
      <c r="O1" s="7">
        <v>12</v>
      </c>
      <c r="P1" s="7">
        <v>13</v>
      </c>
      <c r="Q1" s="7">
        <v>14</v>
      </c>
      <c r="R1" s="7">
        <v>15</v>
      </c>
      <c r="S1" s="7">
        <v>16</v>
      </c>
      <c r="T1" s="7">
        <v>17</v>
      </c>
      <c r="U1" s="7">
        <v>18</v>
      </c>
      <c r="V1" s="7">
        <v>19</v>
      </c>
      <c r="W1" s="7">
        <v>20</v>
      </c>
      <c r="X1" s="7">
        <v>21</v>
      </c>
      <c r="Y1" s="7">
        <v>22</v>
      </c>
      <c r="Z1" s="7">
        <v>23</v>
      </c>
      <c r="AA1" s="7">
        <v>24</v>
      </c>
      <c r="AB1" s="7">
        <v>25</v>
      </c>
      <c r="AC1" s="7">
        <v>26</v>
      </c>
      <c r="AD1" s="7">
        <v>27</v>
      </c>
      <c r="AE1" s="7">
        <v>28</v>
      </c>
      <c r="AF1" s="7">
        <v>29</v>
      </c>
      <c r="AG1" s="7">
        <v>30</v>
      </c>
    </row>
    <row r="2" spans="1:78" s="20" customFormat="1" ht="86.25" customHeight="1" x14ac:dyDescent="0.2">
      <c r="A2" s="167" t="s">
        <v>32</v>
      </c>
      <c r="B2" s="168"/>
      <c r="C2" s="116"/>
      <c r="D2" s="12" t="str">
        <f t="shared" ref="D2:AG2" si="0">LOOKUP(D1,numeroeleve,nomeleve)</f>
        <v>Elève 1</v>
      </c>
      <c r="E2" s="12" t="str">
        <f t="shared" si="0"/>
        <v>Elève 2</v>
      </c>
      <c r="F2" s="12" t="str">
        <f t="shared" si="0"/>
        <v>Elève 3</v>
      </c>
      <c r="G2" s="12" t="str">
        <f t="shared" si="0"/>
        <v>Elève 4</v>
      </c>
      <c r="H2" s="12" t="str">
        <f t="shared" si="0"/>
        <v>Elève 5</v>
      </c>
      <c r="I2" s="12" t="str">
        <f t="shared" si="0"/>
        <v>Elève 6</v>
      </c>
      <c r="J2" s="12" t="str">
        <f t="shared" si="0"/>
        <v>Elève 7</v>
      </c>
      <c r="K2" s="12" t="str">
        <f t="shared" si="0"/>
        <v>Elève 8</v>
      </c>
      <c r="L2" s="12" t="str">
        <f t="shared" si="0"/>
        <v>Elève 9</v>
      </c>
      <c r="M2" s="12" t="str">
        <f t="shared" si="0"/>
        <v>Elève 10</v>
      </c>
      <c r="N2" s="12" t="str">
        <f t="shared" si="0"/>
        <v>Elève 11</v>
      </c>
      <c r="O2" s="12" t="str">
        <f t="shared" si="0"/>
        <v>Elève 12</v>
      </c>
      <c r="P2" s="12" t="str">
        <f t="shared" si="0"/>
        <v>Elève 13</v>
      </c>
      <c r="Q2" s="12" t="str">
        <f t="shared" si="0"/>
        <v>Elève 14</v>
      </c>
      <c r="R2" s="12" t="str">
        <f t="shared" si="0"/>
        <v>Elève 15</v>
      </c>
      <c r="S2" s="12" t="str">
        <f t="shared" si="0"/>
        <v>Elève 16</v>
      </c>
      <c r="T2" s="12" t="str">
        <f t="shared" si="0"/>
        <v>Elève 17</v>
      </c>
      <c r="U2" s="12" t="str">
        <f t="shared" si="0"/>
        <v>Elève 18</v>
      </c>
      <c r="V2" s="12" t="str">
        <f t="shared" si="0"/>
        <v>Elève 19</v>
      </c>
      <c r="W2" s="12" t="str">
        <f t="shared" si="0"/>
        <v>Elève 20</v>
      </c>
      <c r="X2" s="12" t="str">
        <f t="shared" si="0"/>
        <v>Elève 21</v>
      </c>
      <c r="Y2" s="12" t="str">
        <f t="shared" si="0"/>
        <v>Elève 22</v>
      </c>
      <c r="Z2" s="12" t="str">
        <f t="shared" si="0"/>
        <v>Elève 23</v>
      </c>
      <c r="AA2" s="12" t="str">
        <f t="shared" si="0"/>
        <v>Elève 24</v>
      </c>
      <c r="AB2" s="12" t="str">
        <f t="shared" si="0"/>
        <v>Elève 25</v>
      </c>
      <c r="AC2" s="12" t="str">
        <f t="shared" si="0"/>
        <v>Elève 26</v>
      </c>
      <c r="AD2" s="12" t="str">
        <f t="shared" si="0"/>
        <v>Elève 27</v>
      </c>
      <c r="AE2" s="12" t="str">
        <f t="shared" si="0"/>
        <v>Elève 28</v>
      </c>
      <c r="AF2" s="12" t="str">
        <f t="shared" si="0"/>
        <v>Elève 29</v>
      </c>
      <c r="AG2" s="12" t="str">
        <f t="shared" si="0"/>
        <v>Elève 30</v>
      </c>
      <c r="AH2" s="23"/>
      <c r="AI2" s="23"/>
      <c r="AJ2" s="23"/>
      <c r="AK2" s="23"/>
      <c r="AL2" s="23"/>
      <c r="AM2" s="23"/>
      <c r="AN2" s="24"/>
      <c r="AO2" s="24"/>
      <c r="AP2" s="24"/>
      <c r="AQ2" s="24"/>
      <c r="AR2" s="24"/>
      <c r="AS2" s="24"/>
      <c r="AT2" s="24"/>
      <c r="AU2" s="24"/>
      <c r="AV2" s="24"/>
      <c r="AW2" s="24"/>
      <c r="AX2" s="24"/>
      <c r="AY2" s="24"/>
      <c r="AZ2" s="24"/>
      <c r="BA2" s="24"/>
      <c r="BB2" s="24"/>
      <c r="BC2" s="24"/>
      <c r="BD2" s="24"/>
      <c r="BE2" s="24"/>
      <c r="BF2" s="24"/>
      <c r="BG2" s="24"/>
      <c r="BH2" s="24"/>
      <c r="BI2" s="24"/>
      <c r="BJ2" s="24"/>
      <c r="BK2" s="24"/>
      <c r="BL2" s="24"/>
      <c r="BM2" s="24"/>
      <c r="BN2" s="24"/>
      <c r="BO2" s="24"/>
      <c r="BP2" s="24"/>
      <c r="BQ2" s="24"/>
      <c r="BR2" s="24"/>
      <c r="BS2" s="24"/>
      <c r="BT2" s="24"/>
      <c r="BU2" s="24"/>
      <c r="BV2" s="24"/>
      <c r="BW2" s="24"/>
      <c r="BX2" s="24"/>
      <c r="BY2" s="24"/>
      <c r="BZ2" s="24"/>
    </row>
    <row r="3" spans="1:78" s="29" customFormat="1" ht="45.75" customHeight="1" x14ac:dyDescent="0.2">
      <c r="A3" s="25"/>
      <c r="B3" s="172" t="s">
        <v>63</v>
      </c>
      <c r="C3" s="173"/>
      <c r="D3" s="26"/>
      <c r="E3" s="26"/>
      <c r="F3" s="26"/>
      <c r="G3" s="26"/>
      <c r="H3" s="26"/>
      <c r="I3" s="26"/>
      <c r="J3" s="26"/>
      <c r="K3" s="26"/>
      <c r="L3" s="26"/>
      <c r="M3" s="26"/>
      <c r="N3" s="26"/>
      <c r="O3" s="26"/>
      <c r="P3" s="26"/>
      <c r="Q3" s="26"/>
      <c r="R3" s="26"/>
      <c r="S3" s="26"/>
      <c r="T3" s="26"/>
      <c r="U3" s="26"/>
      <c r="V3" s="26"/>
      <c r="W3" s="26"/>
      <c r="X3" s="26"/>
      <c r="Y3" s="26"/>
      <c r="Z3" s="26"/>
      <c r="AA3" s="26"/>
      <c r="AB3" s="26"/>
      <c r="AC3" s="26"/>
      <c r="AD3" s="26"/>
      <c r="AE3" s="26"/>
      <c r="AF3" s="26"/>
      <c r="AG3" s="27"/>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s="29" customFormat="1" ht="19.5" customHeight="1" x14ac:dyDescent="0.25">
      <c r="A4" s="174" t="s">
        <v>65</v>
      </c>
      <c r="B4" s="174"/>
      <c r="C4" s="174"/>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1"/>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21.75" customHeight="1" x14ac:dyDescent="0.2">
      <c r="A5" s="153" t="s">
        <v>81</v>
      </c>
      <c r="B5" s="151" t="s">
        <v>95</v>
      </c>
      <c r="C5" s="152"/>
      <c r="D5" s="18"/>
      <c r="E5" s="18"/>
      <c r="F5" s="18"/>
      <c r="G5" s="18"/>
      <c r="H5" s="18"/>
      <c r="I5" s="18"/>
      <c r="J5" s="18"/>
      <c r="K5" s="18"/>
      <c r="L5" s="18"/>
      <c r="M5" s="18"/>
      <c r="N5" s="18"/>
      <c r="O5" s="18"/>
      <c r="P5" s="18"/>
      <c r="Q5" s="18"/>
      <c r="R5" s="18"/>
      <c r="S5" s="18"/>
      <c r="T5" s="18"/>
      <c r="U5" s="18"/>
      <c r="V5" s="18"/>
      <c r="W5" s="18"/>
      <c r="X5" s="18"/>
      <c r="Y5" s="18"/>
      <c r="Z5" s="18"/>
      <c r="AA5" s="18"/>
      <c r="AB5" s="18"/>
      <c r="AC5" s="18"/>
      <c r="AD5" s="18"/>
      <c r="AE5" s="18"/>
      <c r="AF5" s="18"/>
      <c r="AG5" s="18"/>
    </row>
    <row r="6" spans="1:78" ht="19.5" customHeight="1" x14ac:dyDescent="0.2">
      <c r="A6" s="154"/>
      <c r="B6" s="169" t="s">
        <v>107</v>
      </c>
      <c r="C6" s="169"/>
      <c r="D6" s="18"/>
      <c r="E6" s="18"/>
      <c r="F6" s="18"/>
      <c r="G6" s="18"/>
      <c r="H6" s="18"/>
      <c r="I6" s="18"/>
      <c r="J6" s="18"/>
      <c r="K6" s="18"/>
      <c r="L6" s="18"/>
      <c r="M6" s="18"/>
      <c r="N6" s="18"/>
      <c r="O6" s="18"/>
      <c r="P6" s="18"/>
      <c r="Q6" s="18"/>
      <c r="R6" s="18"/>
      <c r="S6" s="18"/>
      <c r="T6" s="18"/>
      <c r="U6" s="18"/>
      <c r="V6" s="18"/>
      <c r="W6" s="18"/>
      <c r="X6" s="18"/>
      <c r="Y6" s="18"/>
      <c r="Z6" s="18"/>
      <c r="AA6" s="18"/>
      <c r="AB6" s="18"/>
      <c r="AC6" s="18"/>
      <c r="AD6" s="18"/>
      <c r="AE6" s="18"/>
      <c r="AF6" s="18"/>
      <c r="AG6" s="18"/>
    </row>
    <row r="7" spans="1:78" ht="30.75" customHeight="1" x14ac:dyDescent="0.2">
      <c r="A7" s="154"/>
      <c r="B7" s="151" t="s">
        <v>106</v>
      </c>
      <c r="C7" s="152"/>
      <c r="D7" s="18"/>
      <c r="E7" s="18"/>
      <c r="F7" s="18"/>
      <c r="G7" s="18"/>
      <c r="H7" s="18"/>
      <c r="I7" s="18"/>
      <c r="J7" s="18"/>
      <c r="K7" s="18"/>
      <c r="L7" s="18"/>
      <c r="M7" s="18"/>
      <c r="N7" s="18"/>
      <c r="O7" s="18"/>
      <c r="P7" s="18"/>
      <c r="Q7" s="18"/>
      <c r="R7" s="18"/>
      <c r="S7" s="18"/>
      <c r="T7" s="18"/>
      <c r="U7" s="18"/>
      <c r="V7" s="18"/>
      <c r="W7" s="18"/>
      <c r="X7" s="18"/>
      <c r="Y7" s="18"/>
      <c r="Z7" s="18"/>
      <c r="AA7" s="18"/>
      <c r="AB7" s="18"/>
      <c r="AC7" s="18"/>
      <c r="AD7" s="18"/>
      <c r="AE7" s="18"/>
      <c r="AF7" s="18"/>
      <c r="AG7" s="18"/>
    </row>
    <row r="8" spans="1:78" ht="25.5" customHeight="1" thickBot="1" x14ac:dyDescent="0.25">
      <c r="A8" s="155"/>
      <c r="B8" s="157" t="s">
        <v>105</v>
      </c>
      <c r="C8" s="158"/>
      <c r="D8" s="32"/>
      <c r="E8" s="32"/>
      <c r="F8" s="32"/>
      <c r="G8" s="32"/>
      <c r="H8" s="32"/>
      <c r="I8" s="32"/>
      <c r="J8" s="32"/>
      <c r="K8" s="32"/>
      <c r="L8" s="32"/>
      <c r="M8" s="32"/>
      <c r="N8" s="32"/>
      <c r="O8" s="32"/>
      <c r="P8" s="32"/>
      <c r="Q8" s="32"/>
      <c r="R8" s="32"/>
      <c r="S8" s="32"/>
      <c r="T8" s="32"/>
      <c r="U8" s="32"/>
      <c r="V8" s="32"/>
      <c r="W8" s="32"/>
      <c r="X8" s="32"/>
      <c r="Y8" s="32"/>
      <c r="Z8" s="32"/>
      <c r="AA8" s="32"/>
      <c r="AB8" s="32"/>
      <c r="AC8" s="32"/>
      <c r="AD8" s="32"/>
      <c r="AE8" s="32"/>
      <c r="AF8" s="32"/>
      <c r="AG8" s="32"/>
    </row>
    <row r="9" spans="1:78" s="34" customFormat="1" ht="25.5" customHeight="1" thickTop="1" x14ac:dyDescent="0.2">
      <c r="A9" s="156" t="s">
        <v>71</v>
      </c>
      <c r="B9" s="159" t="s">
        <v>96</v>
      </c>
      <c r="C9" s="160"/>
      <c r="D9" s="33"/>
      <c r="E9" s="33"/>
      <c r="F9" s="33"/>
      <c r="G9" s="33"/>
      <c r="H9" s="33"/>
      <c r="I9" s="33"/>
      <c r="J9" s="33"/>
      <c r="K9" s="33"/>
      <c r="L9" s="33"/>
      <c r="M9" s="33"/>
      <c r="N9" s="33"/>
      <c r="O9" s="33"/>
      <c r="P9" s="33"/>
      <c r="Q9" s="33"/>
      <c r="R9" s="33"/>
      <c r="S9" s="33"/>
      <c r="T9" s="33"/>
      <c r="U9" s="33"/>
      <c r="V9" s="33"/>
      <c r="W9" s="33"/>
      <c r="X9" s="33"/>
      <c r="Y9" s="33"/>
      <c r="Z9" s="33"/>
      <c r="AA9" s="33"/>
      <c r="AB9" s="33"/>
      <c r="AC9" s="33"/>
      <c r="AD9" s="33"/>
      <c r="AE9" s="33"/>
      <c r="AF9" s="33"/>
      <c r="AG9" s="33"/>
      <c r="AH9" s="21"/>
      <c r="AI9" s="21"/>
      <c r="AJ9" s="21"/>
      <c r="AK9" s="21"/>
      <c r="AL9" s="21"/>
      <c r="AM9" s="21"/>
      <c r="AN9" s="22"/>
      <c r="AO9" s="22"/>
      <c r="AP9" s="22"/>
      <c r="AQ9" s="22"/>
      <c r="AR9" s="22"/>
      <c r="AS9" s="22"/>
      <c r="AT9" s="22"/>
      <c r="AU9" s="22"/>
      <c r="AV9" s="22"/>
      <c r="AW9" s="22"/>
      <c r="AX9" s="22"/>
      <c r="AY9" s="22"/>
      <c r="AZ9" s="22"/>
      <c r="BA9" s="22"/>
      <c r="BB9" s="22"/>
      <c r="BC9" s="22"/>
      <c r="BD9" s="22"/>
      <c r="BE9" s="22"/>
      <c r="BF9" s="22"/>
      <c r="BG9" s="22"/>
      <c r="BH9" s="22"/>
      <c r="BI9" s="22"/>
      <c r="BJ9" s="22"/>
      <c r="BK9" s="22"/>
      <c r="BL9" s="22"/>
      <c r="BM9" s="22"/>
      <c r="BN9" s="22"/>
      <c r="BO9" s="22"/>
      <c r="BP9" s="22"/>
      <c r="BQ9" s="22"/>
      <c r="BR9" s="22"/>
      <c r="BS9" s="22"/>
      <c r="BT9" s="22"/>
      <c r="BU9" s="22"/>
      <c r="BV9" s="22"/>
      <c r="BW9" s="22"/>
      <c r="BX9" s="22"/>
      <c r="BY9" s="22"/>
      <c r="BZ9" s="22"/>
    </row>
    <row r="10" spans="1:78" ht="27.75" customHeight="1" thickBot="1" x14ac:dyDescent="0.25">
      <c r="A10" s="155"/>
      <c r="B10" s="165" t="s">
        <v>103</v>
      </c>
      <c r="C10" s="166"/>
      <c r="D10" s="32"/>
      <c r="E10" s="32"/>
      <c r="F10" s="32"/>
      <c r="G10" s="32"/>
      <c r="H10" s="32"/>
      <c r="I10" s="32"/>
      <c r="J10" s="32"/>
      <c r="K10" s="32"/>
      <c r="L10" s="32"/>
      <c r="M10" s="32"/>
      <c r="N10" s="32"/>
      <c r="O10" s="32"/>
      <c r="P10" s="32"/>
      <c r="Q10" s="32"/>
      <c r="R10" s="32"/>
      <c r="S10" s="32"/>
      <c r="T10" s="32"/>
      <c r="U10" s="32"/>
      <c r="V10" s="32"/>
      <c r="W10" s="32"/>
      <c r="X10" s="32"/>
      <c r="Y10" s="32"/>
      <c r="Z10" s="32"/>
      <c r="AA10" s="32"/>
      <c r="AB10" s="32"/>
      <c r="AC10" s="32"/>
      <c r="AD10" s="32"/>
      <c r="AE10" s="32"/>
      <c r="AF10" s="32"/>
      <c r="AG10" s="32"/>
    </row>
    <row r="11" spans="1:78" s="34" customFormat="1" ht="38.25" customHeight="1" thickTop="1" x14ac:dyDescent="0.2">
      <c r="A11" s="156" t="s">
        <v>72</v>
      </c>
      <c r="B11" s="159" t="s">
        <v>104</v>
      </c>
      <c r="C11" s="160"/>
      <c r="D11" s="33"/>
      <c r="E11" s="33"/>
      <c r="F11" s="33"/>
      <c r="G11" s="33"/>
      <c r="H11" s="33"/>
      <c r="I11" s="33"/>
      <c r="J11" s="33"/>
      <c r="K11" s="33"/>
      <c r="L11" s="33"/>
      <c r="M11" s="33"/>
      <c r="N11" s="33"/>
      <c r="O11" s="33"/>
      <c r="P11" s="33"/>
      <c r="Q11" s="33"/>
      <c r="R11" s="33"/>
      <c r="S11" s="33"/>
      <c r="T11" s="33"/>
      <c r="U11" s="33"/>
      <c r="V11" s="33"/>
      <c r="W11" s="33"/>
      <c r="X11" s="33"/>
      <c r="Y11" s="33"/>
      <c r="Z11" s="33"/>
      <c r="AA11" s="33"/>
      <c r="AB11" s="33"/>
      <c r="AC11" s="33"/>
      <c r="AD11" s="33"/>
      <c r="AE11" s="33"/>
      <c r="AF11" s="33"/>
      <c r="AG11" s="33"/>
      <c r="AH11" s="21"/>
      <c r="AI11" s="21"/>
      <c r="AJ11" s="21"/>
      <c r="AK11" s="21"/>
      <c r="AL11" s="21"/>
      <c r="AM11" s="21"/>
      <c r="AN11" s="22"/>
      <c r="AO11" s="22"/>
      <c r="AP11" s="22"/>
      <c r="AQ11" s="22"/>
      <c r="AR11" s="22"/>
      <c r="AS11" s="22"/>
      <c r="AT11" s="22"/>
      <c r="AU11" s="22"/>
      <c r="AV11" s="22"/>
      <c r="AW11" s="22"/>
      <c r="AX11" s="22"/>
      <c r="AY11" s="22"/>
      <c r="AZ11" s="22"/>
      <c r="BA11" s="22"/>
      <c r="BB11" s="22"/>
      <c r="BC11" s="22"/>
      <c r="BD11" s="22"/>
      <c r="BE11" s="22"/>
      <c r="BF11" s="22"/>
      <c r="BG11" s="22"/>
      <c r="BH11" s="22"/>
      <c r="BI11" s="22"/>
      <c r="BJ11" s="22"/>
      <c r="BK11" s="22"/>
      <c r="BL11" s="22"/>
      <c r="BM11" s="22"/>
      <c r="BN11" s="22"/>
      <c r="BO11" s="22"/>
      <c r="BP11" s="22"/>
      <c r="BQ11" s="22"/>
      <c r="BR11" s="22"/>
      <c r="BS11" s="22"/>
      <c r="BT11" s="22"/>
      <c r="BU11" s="22"/>
      <c r="BV11" s="22"/>
      <c r="BW11" s="22"/>
      <c r="BX11" s="22"/>
      <c r="BY11" s="22"/>
      <c r="BZ11" s="22"/>
    </row>
    <row r="12" spans="1:78" ht="27.75" customHeight="1" x14ac:dyDescent="0.2">
      <c r="A12" s="154"/>
      <c r="B12" s="163" t="s">
        <v>97</v>
      </c>
      <c r="C12" s="164"/>
      <c r="D12" s="18"/>
      <c r="E12" s="18"/>
      <c r="F12" s="18"/>
      <c r="G12" s="18"/>
      <c r="H12" s="18"/>
      <c r="I12" s="18"/>
      <c r="J12" s="18"/>
      <c r="K12" s="18"/>
      <c r="L12" s="18"/>
      <c r="M12" s="18"/>
      <c r="N12" s="18"/>
      <c r="O12" s="18"/>
      <c r="P12" s="18"/>
      <c r="Q12" s="18"/>
      <c r="R12" s="18"/>
      <c r="S12" s="18"/>
      <c r="T12" s="18"/>
      <c r="U12" s="18"/>
      <c r="V12" s="18"/>
      <c r="W12" s="18"/>
      <c r="X12" s="18"/>
      <c r="Y12" s="18"/>
      <c r="Z12" s="18"/>
      <c r="AA12" s="18"/>
      <c r="AB12" s="18"/>
      <c r="AC12" s="18"/>
      <c r="AD12" s="18"/>
      <c r="AE12" s="18"/>
      <c r="AF12" s="18"/>
      <c r="AG12" s="18"/>
    </row>
    <row r="13" spans="1:78" ht="27.75" customHeight="1" thickBot="1" x14ac:dyDescent="0.25">
      <c r="A13" s="155"/>
      <c r="B13" s="161" t="s">
        <v>98</v>
      </c>
      <c r="C13" s="162"/>
      <c r="D13" s="32"/>
      <c r="E13" s="32"/>
      <c r="F13" s="32"/>
      <c r="G13" s="32"/>
      <c r="H13" s="32"/>
      <c r="I13" s="32"/>
      <c r="J13" s="32"/>
      <c r="K13" s="32"/>
      <c r="L13" s="32"/>
      <c r="M13" s="32"/>
      <c r="N13" s="32"/>
      <c r="O13" s="32"/>
      <c r="P13" s="32"/>
      <c r="Q13" s="32"/>
      <c r="R13" s="32"/>
      <c r="S13" s="32"/>
      <c r="T13" s="32"/>
      <c r="U13" s="32"/>
      <c r="V13" s="32"/>
      <c r="W13" s="32"/>
      <c r="X13" s="32"/>
      <c r="Y13" s="32"/>
      <c r="Z13" s="32"/>
      <c r="AA13" s="32"/>
      <c r="AB13" s="32"/>
      <c r="AC13" s="32"/>
      <c r="AD13" s="32"/>
      <c r="AE13" s="32"/>
      <c r="AF13" s="32"/>
      <c r="AG13" s="32"/>
    </row>
    <row r="14" spans="1:78" s="34" customFormat="1" ht="27.75" customHeight="1" thickTop="1" x14ac:dyDescent="0.2">
      <c r="A14" s="156" t="s">
        <v>73</v>
      </c>
      <c r="B14" s="185" t="s">
        <v>69</v>
      </c>
      <c r="C14" s="186"/>
      <c r="D14" s="35"/>
      <c r="E14" s="35"/>
      <c r="F14" s="35"/>
      <c r="G14" s="35"/>
      <c r="H14" s="35"/>
      <c r="I14" s="35"/>
      <c r="J14" s="35"/>
      <c r="K14" s="35"/>
      <c r="L14" s="35"/>
      <c r="M14" s="35"/>
      <c r="N14" s="35"/>
      <c r="O14" s="35"/>
      <c r="P14" s="35"/>
      <c r="Q14" s="35"/>
      <c r="R14" s="35"/>
      <c r="S14" s="35"/>
      <c r="T14" s="35"/>
      <c r="U14" s="35"/>
      <c r="V14" s="35"/>
      <c r="W14" s="35"/>
      <c r="X14" s="35"/>
      <c r="Y14" s="35"/>
      <c r="Z14" s="35"/>
      <c r="AA14" s="35"/>
      <c r="AB14" s="35"/>
      <c r="AC14" s="35"/>
      <c r="AD14" s="35"/>
      <c r="AE14" s="35"/>
      <c r="AF14" s="35"/>
      <c r="AG14" s="35"/>
      <c r="AH14" s="21"/>
      <c r="AI14" s="21"/>
      <c r="AJ14" s="21"/>
      <c r="AK14" s="21"/>
      <c r="AL14" s="21"/>
      <c r="AM14" s="21"/>
      <c r="AN14" s="22"/>
      <c r="AO14" s="22"/>
      <c r="AP14" s="22"/>
      <c r="AQ14" s="22"/>
      <c r="AR14" s="22"/>
      <c r="AS14" s="22"/>
      <c r="AT14" s="22"/>
      <c r="AU14" s="22"/>
      <c r="AV14" s="22"/>
      <c r="AW14" s="22"/>
      <c r="AX14" s="22"/>
      <c r="AY14" s="22"/>
      <c r="AZ14" s="22"/>
      <c r="BA14" s="22"/>
      <c r="BB14" s="22"/>
      <c r="BC14" s="22"/>
      <c r="BD14" s="22"/>
      <c r="BE14" s="22"/>
      <c r="BF14" s="22"/>
      <c r="BG14" s="22"/>
      <c r="BH14" s="22"/>
      <c r="BI14" s="22"/>
      <c r="BJ14" s="22"/>
      <c r="BK14" s="22"/>
      <c r="BL14" s="22"/>
      <c r="BM14" s="22"/>
      <c r="BN14" s="22"/>
      <c r="BO14" s="22"/>
      <c r="BP14" s="22"/>
      <c r="BQ14" s="22"/>
      <c r="BR14" s="22"/>
      <c r="BS14" s="22"/>
      <c r="BT14" s="22"/>
      <c r="BU14" s="22"/>
      <c r="BV14" s="22"/>
      <c r="BW14" s="22"/>
      <c r="BX14" s="22"/>
      <c r="BY14" s="22"/>
      <c r="BZ14" s="22"/>
    </row>
    <row r="15" spans="1:78" s="39" customFormat="1" ht="27.75" customHeight="1" x14ac:dyDescent="0.25">
      <c r="A15" s="154"/>
      <c r="B15" s="181" t="s">
        <v>108</v>
      </c>
      <c r="C15" s="182"/>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7"/>
      <c r="AI15" s="37"/>
      <c r="AJ15" s="37"/>
      <c r="AK15" s="37"/>
      <c r="AL15" s="37"/>
      <c r="AM15" s="37"/>
      <c r="AN15" s="38"/>
      <c r="AO15" s="38"/>
      <c r="AP15" s="38"/>
      <c r="AQ15" s="38"/>
      <c r="AR15" s="38"/>
      <c r="AS15" s="38"/>
      <c r="AT15" s="38"/>
      <c r="AU15" s="38"/>
      <c r="AV15" s="38"/>
      <c r="AW15" s="38"/>
      <c r="AX15" s="38"/>
      <c r="AY15" s="38"/>
      <c r="AZ15" s="38"/>
      <c r="BA15" s="38"/>
      <c r="BB15" s="38"/>
      <c r="BC15" s="38"/>
      <c r="BD15" s="38"/>
      <c r="BE15" s="38"/>
      <c r="BF15" s="38"/>
      <c r="BG15" s="38"/>
      <c r="BH15" s="38"/>
      <c r="BI15" s="38"/>
      <c r="BJ15" s="38"/>
      <c r="BK15" s="38"/>
      <c r="BL15" s="38"/>
      <c r="BM15" s="38"/>
      <c r="BN15" s="38"/>
      <c r="BO15" s="38"/>
      <c r="BP15" s="38"/>
      <c r="BQ15" s="38"/>
      <c r="BR15" s="38"/>
      <c r="BS15" s="38"/>
      <c r="BT15" s="38"/>
      <c r="BU15" s="38"/>
      <c r="BV15" s="38"/>
      <c r="BW15" s="38"/>
      <c r="BX15" s="38"/>
      <c r="BY15" s="38"/>
      <c r="BZ15" s="38"/>
    </row>
    <row r="16" spans="1:78" s="39" customFormat="1" ht="27.75" customHeight="1" x14ac:dyDescent="0.25">
      <c r="A16" s="154"/>
      <c r="B16" s="181" t="s">
        <v>99</v>
      </c>
      <c r="C16" s="182"/>
      <c r="D16" s="36"/>
      <c r="E16" s="36"/>
      <c r="F16" s="36"/>
      <c r="G16" s="36"/>
      <c r="H16" s="36"/>
      <c r="I16" s="36"/>
      <c r="J16" s="36"/>
      <c r="K16" s="36"/>
      <c r="L16" s="36"/>
      <c r="M16" s="36"/>
      <c r="N16" s="36"/>
      <c r="O16" s="36"/>
      <c r="P16" s="36"/>
      <c r="Q16" s="36"/>
      <c r="R16" s="36"/>
      <c r="S16" s="36"/>
      <c r="T16" s="36"/>
      <c r="U16" s="36"/>
      <c r="V16" s="36"/>
      <c r="W16" s="36"/>
      <c r="X16" s="36"/>
      <c r="Y16" s="36"/>
      <c r="Z16" s="36"/>
      <c r="AA16" s="36"/>
      <c r="AB16" s="36"/>
      <c r="AC16" s="36"/>
      <c r="AD16" s="36"/>
      <c r="AE16" s="36"/>
      <c r="AF16" s="36"/>
      <c r="AG16" s="36"/>
      <c r="AH16" s="37"/>
      <c r="AI16" s="37"/>
      <c r="AJ16" s="37"/>
      <c r="AK16" s="37"/>
      <c r="AL16" s="37"/>
      <c r="AM16" s="37"/>
      <c r="AN16" s="38"/>
      <c r="AO16" s="38"/>
      <c r="AP16" s="38"/>
      <c r="AQ16" s="38"/>
      <c r="AR16" s="38"/>
      <c r="AS16" s="38"/>
      <c r="AT16" s="38"/>
      <c r="AU16" s="38"/>
      <c r="AV16" s="38"/>
      <c r="AW16" s="38"/>
      <c r="AX16" s="38"/>
      <c r="AY16" s="38"/>
      <c r="AZ16" s="38"/>
      <c r="BA16" s="38"/>
      <c r="BB16" s="38"/>
      <c r="BC16" s="38"/>
      <c r="BD16" s="38"/>
      <c r="BE16" s="38"/>
      <c r="BF16" s="38"/>
      <c r="BG16" s="38"/>
      <c r="BH16" s="38"/>
      <c r="BI16" s="38"/>
      <c r="BJ16" s="38"/>
      <c r="BK16" s="38"/>
      <c r="BL16" s="38"/>
      <c r="BM16" s="38"/>
      <c r="BN16" s="38"/>
      <c r="BO16" s="38"/>
      <c r="BP16" s="38"/>
      <c r="BQ16" s="38"/>
      <c r="BR16" s="38"/>
      <c r="BS16" s="38"/>
      <c r="BT16" s="38"/>
      <c r="BU16" s="38"/>
      <c r="BV16" s="38"/>
      <c r="BW16" s="38"/>
      <c r="BX16" s="38"/>
      <c r="BY16" s="38"/>
      <c r="BZ16" s="38"/>
    </row>
    <row r="17" spans="1:78" s="39" customFormat="1" ht="16.5" customHeight="1" x14ac:dyDescent="0.25">
      <c r="A17" s="154"/>
      <c r="B17" s="181" t="s">
        <v>109</v>
      </c>
      <c r="C17" s="182"/>
      <c r="D17" s="36"/>
      <c r="E17" s="36"/>
      <c r="F17" s="36"/>
      <c r="G17" s="36"/>
      <c r="H17" s="36"/>
      <c r="I17" s="36"/>
      <c r="J17" s="36"/>
      <c r="K17" s="36"/>
      <c r="L17" s="36"/>
      <c r="M17" s="36"/>
      <c r="N17" s="36"/>
      <c r="O17" s="36"/>
      <c r="P17" s="36"/>
      <c r="Q17" s="36"/>
      <c r="R17" s="36"/>
      <c r="S17" s="36"/>
      <c r="T17" s="36"/>
      <c r="U17" s="36"/>
      <c r="V17" s="36"/>
      <c r="W17" s="36"/>
      <c r="X17" s="36"/>
      <c r="Y17" s="36"/>
      <c r="Z17" s="36"/>
      <c r="AA17" s="36"/>
      <c r="AB17" s="36"/>
      <c r="AC17" s="36"/>
      <c r="AD17" s="36"/>
      <c r="AE17" s="36"/>
      <c r="AF17" s="36"/>
      <c r="AG17" s="36"/>
      <c r="AH17" s="37"/>
      <c r="AI17" s="37"/>
      <c r="AJ17" s="37"/>
      <c r="AK17" s="37"/>
      <c r="AL17" s="37"/>
      <c r="AM17" s="37"/>
      <c r="AN17" s="38"/>
      <c r="AO17" s="38"/>
      <c r="AP17" s="38"/>
      <c r="AQ17" s="38"/>
      <c r="AR17" s="38"/>
      <c r="AS17" s="38"/>
      <c r="AT17" s="38"/>
      <c r="AU17" s="38"/>
      <c r="AV17" s="38"/>
      <c r="AW17" s="38"/>
      <c r="AX17" s="38"/>
      <c r="AY17" s="38"/>
      <c r="AZ17" s="38"/>
      <c r="BA17" s="38"/>
      <c r="BB17" s="38"/>
      <c r="BC17" s="38"/>
      <c r="BD17" s="38"/>
      <c r="BE17" s="38"/>
      <c r="BF17" s="38"/>
      <c r="BG17" s="38"/>
      <c r="BH17" s="38"/>
      <c r="BI17" s="38"/>
      <c r="BJ17" s="38"/>
      <c r="BK17" s="38"/>
      <c r="BL17" s="38"/>
      <c r="BM17" s="38"/>
      <c r="BN17" s="38"/>
      <c r="BO17" s="38"/>
      <c r="BP17" s="38"/>
      <c r="BQ17" s="38"/>
      <c r="BR17" s="38"/>
      <c r="BS17" s="38"/>
      <c r="BT17" s="38"/>
      <c r="BU17" s="38"/>
      <c r="BV17" s="38"/>
      <c r="BW17" s="38"/>
      <c r="BX17" s="38"/>
      <c r="BY17" s="38"/>
      <c r="BZ17" s="38"/>
    </row>
    <row r="18" spans="1:78" s="39" customFormat="1" ht="17.25" customHeight="1" x14ac:dyDescent="0.25">
      <c r="A18" s="154"/>
      <c r="B18" s="181" t="s">
        <v>116</v>
      </c>
      <c r="C18" s="182"/>
      <c r="D18" s="36"/>
      <c r="E18" s="36"/>
      <c r="F18" s="36"/>
      <c r="G18" s="36"/>
      <c r="H18" s="36"/>
      <c r="I18" s="36"/>
      <c r="J18" s="36"/>
      <c r="K18" s="36"/>
      <c r="L18" s="36"/>
      <c r="M18" s="36"/>
      <c r="N18" s="36"/>
      <c r="O18" s="36"/>
      <c r="P18" s="36"/>
      <c r="Q18" s="36"/>
      <c r="R18" s="36"/>
      <c r="S18" s="36"/>
      <c r="T18" s="36"/>
      <c r="U18" s="36"/>
      <c r="V18" s="36"/>
      <c r="W18" s="36"/>
      <c r="X18" s="36"/>
      <c r="Y18" s="36"/>
      <c r="Z18" s="36"/>
      <c r="AA18" s="36"/>
      <c r="AB18" s="36"/>
      <c r="AC18" s="36"/>
      <c r="AD18" s="36"/>
      <c r="AE18" s="36"/>
      <c r="AF18" s="36"/>
      <c r="AG18" s="36"/>
      <c r="AH18" s="37"/>
      <c r="AI18" s="37"/>
      <c r="AJ18" s="37"/>
      <c r="AK18" s="37"/>
      <c r="AL18" s="37"/>
      <c r="AM18" s="37"/>
      <c r="AN18" s="38"/>
      <c r="AO18" s="38"/>
      <c r="AP18" s="38"/>
      <c r="AQ18" s="38"/>
      <c r="AR18" s="38"/>
      <c r="AS18" s="38"/>
      <c r="AT18" s="38"/>
      <c r="AU18" s="38"/>
      <c r="AV18" s="38"/>
      <c r="AW18" s="38"/>
      <c r="AX18" s="38"/>
      <c r="AY18" s="38"/>
      <c r="AZ18" s="38"/>
      <c r="BA18" s="38"/>
      <c r="BB18" s="38"/>
      <c r="BC18" s="38"/>
      <c r="BD18" s="38"/>
      <c r="BE18" s="38"/>
      <c r="BF18" s="38"/>
      <c r="BG18" s="38"/>
      <c r="BH18" s="38"/>
      <c r="BI18" s="38"/>
      <c r="BJ18" s="38"/>
      <c r="BK18" s="38"/>
      <c r="BL18" s="38"/>
      <c r="BM18" s="38"/>
      <c r="BN18" s="38"/>
      <c r="BO18" s="38"/>
      <c r="BP18" s="38"/>
      <c r="BQ18" s="38"/>
      <c r="BR18" s="38"/>
      <c r="BS18" s="38"/>
      <c r="BT18" s="38"/>
      <c r="BU18" s="38"/>
      <c r="BV18" s="38"/>
      <c r="BW18" s="38"/>
      <c r="BX18" s="38"/>
      <c r="BY18" s="38"/>
      <c r="BZ18" s="38"/>
    </row>
    <row r="19" spans="1:78" s="39" customFormat="1" ht="27.75" customHeight="1" x14ac:dyDescent="0.25">
      <c r="A19" s="154"/>
      <c r="B19" s="181" t="s">
        <v>115</v>
      </c>
      <c r="C19" s="182"/>
      <c r="D19" s="36"/>
      <c r="E19" s="36"/>
      <c r="F19" s="36"/>
      <c r="G19" s="36"/>
      <c r="H19" s="36"/>
      <c r="I19" s="36"/>
      <c r="J19" s="36"/>
      <c r="K19" s="36"/>
      <c r="L19" s="36"/>
      <c r="M19" s="36"/>
      <c r="N19" s="36"/>
      <c r="O19" s="36"/>
      <c r="P19" s="36"/>
      <c r="Q19" s="36"/>
      <c r="R19" s="36"/>
      <c r="S19" s="36"/>
      <c r="T19" s="36"/>
      <c r="U19" s="36"/>
      <c r="V19" s="36"/>
      <c r="W19" s="36"/>
      <c r="X19" s="36"/>
      <c r="Y19" s="36"/>
      <c r="Z19" s="36"/>
      <c r="AA19" s="36"/>
      <c r="AB19" s="36"/>
      <c r="AC19" s="36"/>
      <c r="AD19" s="36"/>
      <c r="AE19" s="36"/>
      <c r="AF19" s="36"/>
      <c r="AG19" s="36"/>
      <c r="AH19" s="37"/>
      <c r="AI19" s="37"/>
      <c r="AJ19" s="37"/>
      <c r="AK19" s="37"/>
      <c r="AL19" s="37"/>
      <c r="AM19" s="37"/>
      <c r="AN19" s="38"/>
      <c r="AO19" s="38"/>
      <c r="AP19" s="38"/>
      <c r="AQ19" s="38"/>
      <c r="AR19" s="38"/>
      <c r="AS19" s="38"/>
      <c r="AT19" s="38"/>
      <c r="AU19" s="38"/>
      <c r="AV19" s="38"/>
      <c r="AW19" s="38"/>
      <c r="AX19" s="38"/>
      <c r="AY19" s="38"/>
      <c r="AZ19" s="38"/>
      <c r="BA19" s="38"/>
      <c r="BB19" s="38"/>
      <c r="BC19" s="38"/>
      <c r="BD19" s="38"/>
      <c r="BE19" s="38"/>
      <c r="BF19" s="38"/>
      <c r="BG19" s="38"/>
      <c r="BH19" s="38"/>
      <c r="BI19" s="38"/>
      <c r="BJ19" s="38"/>
      <c r="BK19" s="38"/>
      <c r="BL19" s="38"/>
      <c r="BM19" s="38"/>
      <c r="BN19" s="38"/>
      <c r="BO19" s="38"/>
      <c r="BP19" s="38"/>
      <c r="BQ19" s="38"/>
      <c r="BR19" s="38"/>
      <c r="BS19" s="38"/>
      <c r="BT19" s="38"/>
      <c r="BU19" s="38"/>
      <c r="BV19" s="38"/>
      <c r="BW19" s="38"/>
      <c r="BX19" s="38"/>
      <c r="BY19" s="38"/>
      <c r="BZ19" s="38"/>
    </row>
    <row r="20" spans="1:78" s="41" customFormat="1" ht="27.75" customHeight="1" x14ac:dyDescent="0.25">
      <c r="A20" s="154"/>
      <c r="B20" s="183" t="s">
        <v>114</v>
      </c>
      <c r="C20" s="184"/>
      <c r="D20" s="40"/>
      <c r="E20" s="40"/>
      <c r="F20" s="40"/>
      <c r="G20" s="40"/>
      <c r="H20" s="40"/>
      <c r="I20" s="40"/>
      <c r="J20" s="40"/>
      <c r="K20" s="40"/>
      <c r="L20" s="40"/>
      <c r="M20" s="40"/>
      <c r="N20" s="40"/>
      <c r="O20" s="40"/>
      <c r="P20" s="40"/>
      <c r="Q20" s="40"/>
      <c r="R20" s="40"/>
      <c r="S20" s="40"/>
      <c r="T20" s="40"/>
      <c r="U20" s="40"/>
      <c r="V20" s="40"/>
      <c r="W20" s="40"/>
      <c r="X20" s="40"/>
      <c r="Y20" s="40"/>
      <c r="Z20" s="40"/>
      <c r="AA20" s="40"/>
      <c r="AB20" s="40"/>
      <c r="AC20" s="40"/>
      <c r="AD20" s="40"/>
      <c r="AE20" s="40"/>
      <c r="AF20" s="40"/>
      <c r="AG20" s="40"/>
      <c r="AH20" s="37"/>
      <c r="AI20" s="37"/>
      <c r="AJ20" s="37"/>
      <c r="AK20" s="37"/>
      <c r="AL20" s="37"/>
      <c r="AM20" s="37"/>
      <c r="AN20" s="38"/>
      <c r="AO20" s="38"/>
      <c r="AP20" s="38"/>
      <c r="AQ20" s="38"/>
      <c r="AR20" s="38"/>
      <c r="AS20" s="38"/>
      <c r="AT20" s="38"/>
      <c r="AU20" s="38"/>
      <c r="AV20" s="38"/>
      <c r="AW20" s="38"/>
      <c r="AX20" s="38"/>
      <c r="AY20" s="38"/>
      <c r="AZ20" s="38"/>
      <c r="BA20" s="38"/>
      <c r="BB20" s="38"/>
      <c r="BC20" s="38"/>
      <c r="BD20" s="38"/>
      <c r="BE20" s="38"/>
      <c r="BF20" s="38"/>
      <c r="BG20" s="38"/>
      <c r="BH20" s="38"/>
      <c r="BI20" s="38"/>
      <c r="BJ20" s="38"/>
      <c r="BK20" s="38"/>
      <c r="BL20" s="38"/>
      <c r="BM20" s="38"/>
      <c r="BN20" s="38"/>
      <c r="BO20" s="38"/>
      <c r="BP20" s="38"/>
      <c r="BQ20" s="38"/>
      <c r="BR20" s="38"/>
      <c r="BS20" s="38"/>
      <c r="BT20" s="38"/>
      <c r="BU20" s="38"/>
      <c r="BV20" s="38"/>
      <c r="BW20" s="38"/>
      <c r="BX20" s="38"/>
      <c r="BY20" s="38"/>
      <c r="BZ20" s="38"/>
    </row>
    <row r="21" spans="1:78" s="46" customFormat="1" ht="19.5" customHeight="1" x14ac:dyDescent="0.25">
      <c r="A21" s="42"/>
      <c r="B21" s="177" t="s">
        <v>66</v>
      </c>
      <c r="C21" s="178"/>
      <c r="D21" s="43"/>
      <c r="E21" s="43"/>
      <c r="F21" s="43"/>
      <c r="G21" s="43"/>
      <c r="H21" s="43"/>
      <c r="I21" s="43"/>
      <c r="J21" s="43"/>
      <c r="K21" s="43"/>
      <c r="L21" s="43"/>
      <c r="M21" s="43"/>
      <c r="N21" s="43"/>
      <c r="O21" s="43"/>
      <c r="P21" s="43"/>
      <c r="Q21" s="43"/>
      <c r="R21" s="43"/>
      <c r="S21" s="43"/>
      <c r="T21" s="43"/>
      <c r="U21" s="43"/>
      <c r="V21" s="43"/>
      <c r="W21" s="43"/>
      <c r="X21" s="43"/>
      <c r="Y21" s="43"/>
      <c r="Z21" s="43"/>
      <c r="AA21" s="43"/>
      <c r="AB21" s="43"/>
      <c r="AC21" s="43"/>
      <c r="AD21" s="43"/>
      <c r="AE21" s="43"/>
      <c r="AF21" s="43"/>
      <c r="AG21" s="44"/>
      <c r="AH21" s="28"/>
      <c r="AI21" s="28"/>
      <c r="AJ21" s="28"/>
      <c r="AK21" s="28"/>
      <c r="AL21" s="28"/>
      <c r="AM21" s="28"/>
      <c r="AN21" s="45"/>
      <c r="AO21" s="45"/>
      <c r="AP21" s="45"/>
      <c r="AQ21" s="45"/>
      <c r="AR21" s="45"/>
      <c r="AS21" s="45"/>
      <c r="AT21" s="45"/>
      <c r="AU21" s="45"/>
      <c r="AV21" s="45"/>
      <c r="AW21" s="45"/>
      <c r="AX21" s="45"/>
      <c r="AY21" s="45"/>
      <c r="AZ21" s="45"/>
      <c r="BA21" s="45"/>
      <c r="BB21" s="45"/>
      <c r="BC21" s="45"/>
      <c r="BD21" s="45"/>
      <c r="BE21" s="45"/>
      <c r="BF21" s="45"/>
      <c r="BG21" s="45"/>
      <c r="BH21" s="45"/>
      <c r="BI21" s="45"/>
      <c r="BJ21" s="45"/>
      <c r="BK21" s="45"/>
      <c r="BL21" s="45"/>
      <c r="BM21" s="45"/>
      <c r="BN21" s="45"/>
      <c r="BO21" s="45"/>
      <c r="BP21" s="45"/>
      <c r="BQ21" s="45"/>
      <c r="BR21" s="45"/>
      <c r="BS21" s="45"/>
      <c r="BT21" s="45"/>
      <c r="BU21" s="45"/>
      <c r="BV21" s="45"/>
      <c r="BW21" s="45"/>
      <c r="BX21" s="45"/>
      <c r="BY21" s="45"/>
      <c r="BZ21" s="45"/>
    </row>
    <row r="22" spans="1:78" ht="25.5" customHeight="1" x14ac:dyDescent="0.2">
      <c r="A22" s="154" t="s">
        <v>75</v>
      </c>
      <c r="B22" s="169" t="s">
        <v>100</v>
      </c>
      <c r="C22" s="169"/>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row>
    <row r="23" spans="1:78" ht="21.75" customHeight="1" thickBot="1" x14ac:dyDescent="0.25">
      <c r="A23" s="155"/>
      <c r="B23" s="157" t="s">
        <v>85</v>
      </c>
      <c r="C23" s="158"/>
      <c r="D23" s="32"/>
      <c r="E23" s="32"/>
      <c r="F23" s="32"/>
      <c r="G23" s="32"/>
      <c r="H23" s="32"/>
      <c r="I23" s="32"/>
      <c r="J23" s="32"/>
      <c r="K23" s="32"/>
      <c r="L23" s="32"/>
      <c r="M23" s="32"/>
      <c r="N23" s="32"/>
      <c r="O23" s="32"/>
      <c r="P23" s="32"/>
      <c r="Q23" s="32"/>
      <c r="R23" s="32"/>
      <c r="S23" s="32"/>
      <c r="T23" s="32"/>
      <c r="U23" s="32"/>
      <c r="V23" s="32"/>
      <c r="W23" s="32"/>
      <c r="X23" s="32"/>
      <c r="Y23" s="32"/>
      <c r="Z23" s="32"/>
      <c r="AA23" s="32"/>
      <c r="AB23" s="32"/>
      <c r="AC23" s="32"/>
      <c r="AD23" s="32"/>
      <c r="AE23" s="32"/>
      <c r="AF23" s="32"/>
      <c r="AG23" s="32"/>
    </row>
    <row r="24" spans="1:78" s="34" customFormat="1" ht="36" customHeight="1" thickTop="1" x14ac:dyDescent="0.2">
      <c r="A24" s="156" t="s">
        <v>74</v>
      </c>
      <c r="B24" s="175" t="s">
        <v>113</v>
      </c>
      <c r="C24" s="176"/>
      <c r="D24" s="33"/>
      <c r="E24" s="33"/>
      <c r="F24" s="33"/>
      <c r="G24" s="33"/>
      <c r="H24" s="33"/>
      <c r="I24" s="33"/>
      <c r="J24" s="33"/>
      <c r="K24" s="33"/>
      <c r="L24" s="33"/>
      <c r="M24" s="33"/>
      <c r="N24" s="33"/>
      <c r="O24" s="33"/>
      <c r="P24" s="33"/>
      <c r="Q24" s="33"/>
      <c r="R24" s="33"/>
      <c r="S24" s="33"/>
      <c r="T24" s="33"/>
      <c r="U24" s="33"/>
      <c r="V24" s="33"/>
      <c r="W24" s="33"/>
      <c r="X24" s="33"/>
      <c r="Y24" s="33"/>
      <c r="Z24" s="33"/>
      <c r="AA24" s="33"/>
      <c r="AB24" s="33"/>
      <c r="AC24" s="33"/>
      <c r="AD24" s="33"/>
      <c r="AE24" s="33"/>
      <c r="AF24" s="33"/>
      <c r="AG24" s="33"/>
      <c r="AH24" s="21"/>
      <c r="AI24" s="21"/>
      <c r="AJ24" s="21"/>
      <c r="AK24" s="21"/>
      <c r="AL24" s="21"/>
      <c r="AM24" s="21"/>
      <c r="AN24" s="22"/>
      <c r="AO24" s="22"/>
      <c r="AP24" s="22"/>
      <c r="AQ24" s="22"/>
      <c r="AR24" s="22"/>
      <c r="AS24" s="22"/>
      <c r="AT24" s="22"/>
      <c r="AU24" s="22"/>
      <c r="AV24" s="22"/>
      <c r="AW24" s="22"/>
      <c r="AX24" s="22"/>
      <c r="AY24" s="22"/>
      <c r="AZ24" s="22"/>
      <c r="BA24" s="22"/>
      <c r="BB24" s="22"/>
      <c r="BC24" s="22"/>
      <c r="BD24" s="22"/>
      <c r="BE24" s="22"/>
      <c r="BF24" s="22"/>
      <c r="BG24" s="22"/>
      <c r="BH24" s="22"/>
      <c r="BI24" s="22"/>
      <c r="BJ24" s="22"/>
      <c r="BK24" s="22"/>
      <c r="BL24" s="22"/>
      <c r="BM24" s="22"/>
      <c r="BN24" s="22"/>
      <c r="BO24" s="22"/>
      <c r="BP24" s="22"/>
      <c r="BQ24" s="22"/>
      <c r="BR24" s="22"/>
      <c r="BS24" s="22"/>
      <c r="BT24" s="22"/>
      <c r="BU24" s="22"/>
      <c r="BV24" s="22"/>
      <c r="BW24" s="22"/>
      <c r="BX24" s="22"/>
      <c r="BY24" s="22"/>
      <c r="BZ24" s="22"/>
    </row>
    <row r="25" spans="1:78" ht="33.75" customHeight="1" x14ac:dyDescent="0.2">
      <c r="A25" s="154"/>
      <c r="B25" s="151" t="s">
        <v>101</v>
      </c>
      <c r="C25" s="152"/>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row>
    <row r="26" spans="1:78" ht="38.25" customHeight="1" x14ac:dyDescent="0.2">
      <c r="A26" s="154"/>
      <c r="B26" s="157" t="s">
        <v>102</v>
      </c>
      <c r="C26" s="158"/>
      <c r="D26" s="32"/>
      <c r="E26" s="32"/>
      <c r="F26" s="32"/>
      <c r="G26" s="32"/>
      <c r="H26" s="32"/>
      <c r="I26" s="32"/>
      <c r="J26" s="32"/>
      <c r="K26" s="32"/>
      <c r="L26" s="32"/>
      <c r="M26" s="32"/>
      <c r="N26" s="32"/>
      <c r="O26" s="32"/>
      <c r="P26" s="32"/>
      <c r="Q26" s="32"/>
      <c r="R26" s="32"/>
      <c r="S26" s="32"/>
      <c r="T26" s="32"/>
      <c r="U26" s="32"/>
      <c r="V26" s="32"/>
      <c r="W26" s="32"/>
      <c r="X26" s="32"/>
      <c r="Y26" s="32"/>
      <c r="Z26" s="32"/>
      <c r="AA26" s="32"/>
      <c r="AB26" s="32"/>
      <c r="AC26" s="32"/>
      <c r="AD26" s="32"/>
      <c r="AE26" s="32"/>
      <c r="AF26" s="32"/>
      <c r="AG26" s="32"/>
    </row>
    <row r="27" spans="1:78" s="48" customFormat="1" ht="19.5" customHeight="1" x14ac:dyDescent="0.2">
      <c r="A27" s="47"/>
      <c r="B27" s="177" t="s">
        <v>67</v>
      </c>
      <c r="C27" s="178"/>
      <c r="D27" s="43"/>
      <c r="E27" s="43"/>
      <c r="F27" s="43"/>
      <c r="G27" s="43"/>
      <c r="H27" s="43"/>
      <c r="I27" s="43"/>
      <c r="J27" s="43"/>
      <c r="K27" s="43"/>
      <c r="L27" s="43"/>
      <c r="M27" s="43"/>
      <c r="N27" s="43"/>
      <c r="O27" s="43"/>
      <c r="P27" s="43"/>
      <c r="Q27" s="43"/>
      <c r="R27" s="43"/>
      <c r="S27" s="43"/>
      <c r="T27" s="43"/>
      <c r="U27" s="43"/>
      <c r="V27" s="43"/>
      <c r="W27" s="43"/>
      <c r="X27" s="43"/>
      <c r="Y27" s="43"/>
      <c r="Z27" s="43"/>
      <c r="AA27" s="43"/>
      <c r="AB27" s="43"/>
      <c r="AC27" s="43"/>
      <c r="AD27" s="43"/>
      <c r="AE27" s="43"/>
      <c r="AF27" s="43"/>
      <c r="AG27" s="44"/>
      <c r="AH27" s="28"/>
      <c r="AI27" s="28"/>
      <c r="AJ27" s="28"/>
      <c r="AK27" s="28"/>
      <c r="AL27" s="28"/>
      <c r="AM27" s="28"/>
      <c r="AN27" s="45"/>
      <c r="AO27" s="45"/>
      <c r="AP27" s="45"/>
      <c r="AQ27" s="45"/>
      <c r="AR27" s="45"/>
      <c r="AS27" s="45"/>
      <c r="AT27" s="45"/>
      <c r="AU27" s="45"/>
      <c r="AV27" s="45"/>
      <c r="AW27" s="45"/>
      <c r="AX27" s="45"/>
      <c r="AY27" s="45"/>
      <c r="AZ27" s="45"/>
      <c r="BA27" s="45"/>
      <c r="BB27" s="45"/>
      <c r="BC27" s="45"/>
      <c r="BD27" s="45"/>
      <c r="BE27" s="45"/>
      <c r="BF27" s="45"/>
      <c r="BG27" s="45"/>
      <c r="BH27" s="45"/>
      <c r="BI27" s="45"/>
      <c r="BJ27" s="45"/>
      <c r="BK27" s="45"/>
      <c r="BL27" s="45"/>
      <c r="BM27" s="45"/>
      <c r="BN27" s="45"/>
      <c r="BO27" s="45"/>
      <c r="BP27" s="45"/>
      <c r="BQ27" s="45"/>
      <c r="BR27" s="45"/>
      <c r="BS27" s="45"/>
      <c r="BT27" s="45"/>
      <c r="BU27" s="45"/>
      <c r="BV27" s="45"/>
      <c r="BW27" s="45"/>
      <c r="BX27" s="45"/>
      <c r="BY27" s="45"/>
      <c r="BZ27" s="45"/>
    </row>
    <row r="28" spans="1:78" ht="36" customHeight="1" thickBot="1" x14ac:dyDescent="0.25">
      <c r="A28" s="49" t="s">
        <v>76</v>
      </c>
      <c r="B28" s="179" t="s">
        <v>112</v>
      </c>
      <c r="C28" s="179"/>
      <c r="D28" s="50"/>
      <c r="E28" s="50"/>
      <c r="F28" s="50"/>
      <c r="G28" s="50"/>
      <c r="H28" s="50"/>
      <c r="I28" s="50"/>
      <c r="J28" s="50"/>
      <c r="K28" s="50"/>
      <c r="L28" s="50"/>
      <c r="M28" s="50"/>
      <c r="N28" s="50"/>
      <c r="O28" s="50"/>
      <c r="P28" s="50"/>
      <c r="Q28" s="50"/>
      <c r="R28" s="50"/>
      <c r="S28" s="50"/>
      <c r="T28" s="50"/>
      <c r="U28" s="50"/>
      <c r="V28" s="50"/>
      <c r="W28" s="50"/>
      <c r="X28" s="50"/>
      <c r="Y28" s="50"/>
      <c r="Z28" s="50"/>
      <c r="AA28" s="50"/>
      <c r="AB28" s="50"/>
      <c r="AC28" s="50"/>
      <c r="AD28" s="50"/>
      <c r="AE28" s="50"/>
      <c r="AF28" s="50"/>
      <c r="AG28" s="50"/>
    </row>
    <row r="29" spans="1:78" s="51" customFormat="1" ht="26.25" customHeight="1" thickTop="1" x14ac:dyDescent="0.2">
      <c r="A29" s="156" t="s">
        <v>77</v>
      </c>
      <c r="B29" s="180" t="s">
        <v>111</v>
      </c>
      <c r="C29" s="180"/>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21"/>
      <c r="AI29" s="21"/>
      <c r="AJ29" s="21"/>
      <c r="AK29" s="21"/>
      <c r="AL29" s="21"/>
      <c r="AM29" s="21"/>
      <c r="AN29" s="22"/>
      <c r="AO29" s="22"/>
      <c r="AP29" s="22"/>
      <c r="AQ29" s="22"/>
      <c r="AR29" s="22"/>
      <c r="AS29" s="22"/>
      <c r="AT29" s="22"/>
      <c r="AU29" s="22"/>
      <c r="AV29" s="22"/>
      <c r="AW29" s="22"/>
      <c r="AX29" s="22"/>
      <c r="AY29" s="22"/>
      <c r="AZ29" s="22"/>
      <c r="BA29" s="22"/>
      <c r="BB29" s="22"/>
      <c r="BC29" s="22"/>
      <c r="BD29" s="22"/>
      <c r="BE29" s="22"/>
      <c r="BF29" s="22"/>
      <c r="BG29" s="22"/>
      <c r="BH29" s="22"/>
      <c r="BI29" s="22"/>
      <c r="BJ29" s="22"/>
      <c r="BK29" s="22"/>
      <c r="BL29" s="22"/>
      <c r="BM29" s="22"/>
      <c r="BN29" s="22"/>
      <c r="BO29" s="22"/>
      <c r="BP29" s="22"/>
      <c r="BQ29" s="22"/>
      <c r="BR29" s="22"/>
      <c r="BS29" s="22"/>
      <c r="BT29" s="22"/>
      <c r="BU29" s="22"/>
      <c r="BV29" s="22"/>
      <c r="BW29" s="22"/>
      <c r="BX29" s="22"/>
      <c r="BY29" s="22"/>
      <c r="BZ29" s="22"/>
    </row>
    <row r="30" spans="1:78" s="53" customFormat="1" ht="24.75" customHeight="1" thickBot="1" x14ac:dyDescent="0.25">
      <c r="A30" s="155"/>
      <c r="B30" s="187" t="s">
        <v>110</v>
      </c>
      <c r="C30" s="187"/>
      <c r="D30" s="52"/>
      <c r="E30" s="52"/>
      <c r="F30" s="52"/>
      <c r="G30" s="52"/>
      <c r="H30" s="52"/>
      <c r="I30" s="52"/>
      <c r="J30" s="52"/>
      <c r="K30" s="52"/>
      <c r="L30" s="52"/>
      <c r="M30" s="52"/>
      <c r="N30" s="52"/>
      <c r="O30" s="52"/>
      <c r="P30" s="52"/>
      <c r="Q30" s="52"/>
      <c r="R30" s="52"/>
      <c r="S30" s="52"/>
      <c r="T30" s="52"/>
      <c r="U30" s="52"/>
      <c r="V30" s="52"/>
      <c r="W30" s="52"/>
      <c r="X30" s="52"/>
      <c r="Y30" s="52"/>
      <c r="Z30" s="52"/>
      <c r="AA30" s="52"/>
      <c r="AB30" s="52"/>
      <c r="AC30" s="52"/>
      <c r="AD30" s="52"/>
      <c r="AE30" s="52"/>
      <c r="AF30" s="52"/>
      <c r="AG30" s="52"/>
      <c r="AH30" s="21"/>
      <c r="AI30" s="21"/>
      <c r="AJ30" s="21"/>
      <c r="AK30" s="21"/>
      <c r="AL30" s="21"/>
      <c r="AM30" s="21"/>
      <c r="AN30" s="22"/>
      <c r="AO30" s="22"/>
      <c r="AP30" s="22"/>
      <c r="AQ30" s="22"/>
      <c r="AR30" s="22"/>
      <c r="AS30" s="22"/>
      <c r="AT30" s="22"/>
      <c r="AU30" s="22"/>
      <c r="AV30" s="22"/>
      <c r="AW30" s="22"/>
      <c r="AX30" s="22"/>
      <c r="AY30" s="22"/>
      <c r="AZ30" s="22"/>
      <c r="BA30" s="22"/>
      <c r="BB30" s="22"/>
      <c r="BC30" s="22"/>
      <c r="BD30" s="22"/>
      <c r="BE30" s="22"/>
      <c r="BF30" s="22"/>
      <c r="BG30" s="22"/>
      <c r="BH30" s="22"/>
      <c r="BI30" s="22"/>
      <c r="BJ30" s="22"/>
      <c r="BK30" s="22"/>
      <c r="BL30" s="22"/>
      <c r="BM30" s="22"/>
      <c r="BN30" s="22"/>
      <c r="BO30" s="22"/>
      <c r="BP30" s="22"/>
      <c r="BQ30" s="22"/>
      <c r="BR30" s="22"/>
      <c r="BS30" s="22"/>
      <c r="BT30" s="22"/>
      <c r="BU30" s="22"/>
      <c r="BV30" s="22"/>
      <c r="BW30" s="22"/>
      <c r="BX30" s="22"/>
      <c r="BY30" s="22"/>
      <c r="BZ30" s="22"/>
    </row>
    <row r="31" spans="1:78" ht="15" thickTop="1" x14ac:dyDescent="0.2"/>
  </sheetData>
  <sheetProtection password="C82B" sheet="1" objects="1" scenarios="1"/>
  <mergeCells count="38">
    <mergeCell ref="B20:C20"/>
    <mergeCell ref="B14:C14"/>
    <mergeCell ref="B18:C18"/>
    <mergeCell ref="B30:C30"/>
    <mergeCell ref="B19:C19"/>
    <mergeCell ref="A29:A30"/>
    <mergeCell ref="A24:A26"/>
    <mergeCell ref="A14:A20"/>
    <mergeCell ref="A22:A23"/>
    <mergeCell ref="B24:C24"/>
    <mergeCell ref="B25:C25"/>
    <mergeCell ref="B27:C27"/>
    <mergeCell ref="B28:C28"/>
    <mergeCell ref="B29:C29"/>
    <mergeCell ref="B26:C26"/>
    <mergeCell ref="B23:C23"/>
    <mergeCell ref="B21:C21"/>
    <mergeCell ref="B22:C22"/>
    <mergeCell ref="B15:C15"/>
    <mergeCell ref="B16:C16"/>
    <mergeCell ref="B17:C17"/>
    <mergeCell ref="A2:B2"/>
    <mergeCell ref="C1:C2"/>
    <mergeCell ref="B5:C5"/>
    <mergeCell ref="B6:C6"/>
    <mergeCell ref="A1:B1"/>
    <mergeCell ref="B3:C3"/>
    <mergeCell ref="A4:C4"/>
    <mergeCell ref="B7:C7"/>
    <mergeCell ref="A5:A8"/>
    <mergeCell ref="A9:A10"/>
    <mergeCell ref="A11:A13"/>
    <mergeCell ref="B8:C8"/>
    <mergeCell ref="B9:C9"/>
    <mergeCell ref="B13:C13"/>
    <mergeCell ref="B12:C12"/>
    <mergeCell ref="B10:C10"/>
    <mergeCell ref="B11:C11"/>
  </mergeCells>
  <conditionalFormatting sqref="D5:AG20">
    <cfRule type="cellIs" dxfId="27" priority="25" operator="equal">
      <formula>4</formula>
    </cfRule>
    <cfRule type="cellIs" dxfId="26" priority="26" operator="equal">
      <formula>3</formula>
    </cfRule>
    <cfRule type="cellIs" dxfId="25" priority="27" operator="equal">
      <formula>2</formula>
    </cfRule>
    <cfRule type="cellIs" dxfId="24" priority="28" operator="equal">
      <formula>1</formula>
    </cfRule>
  </conditionalFormatting>
  <conditionalFormatting sqref="D5:AG20 D22:AG26 D28:AG30">
    <cfRule type="cellIs" dxfId="23" priority="21" operator="equal">
      <formula>4</formula>
    </cfRule>
    <cfRule type="cellIs" dxfId="22" priority="22" operator="equal">
      <formula>3</formula>
    </cfRule>
    <cfRule type="cellIs" dxfId="21" priority="23" operator="equal">
      <formula>2</formula>
    </cfRule>
    <cfRule type="cellIs" dxfId="20" priority="24" operator="equal">
      <formula>1</formula>
    </cfRule>
  </conditionalFormatting>
  <dataValidations count="1">
    <dataValidation type="whole" allowBlank="1" showErrorMessage="1" errorTitle="zut, il y a une erreur" error="Les items s'évaluent par le codage 1 ; 2 ; 3 ou 4" sqref="D5:AG30">
      <formula1>1</formula1>
      <formula2>4</formula2>
    </dataValidation>
  </dataValidations>
  <pageMargins left="0.25" right="0.25" top="0.75" bottom="0.75" header="0.3" footer="0.3"/>
  <pageSetup paperSize="8" scale="55"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66FF"/>
    <pageSetUpPr fitToPage="1"/>
  </sheetPr>
  <dimension ref="A1:BU28"/>
  <sheetViews>
    <sheetView zoomScaleNormal="100" workbookViewId="0">
      <pane xSplit="2" topLeftCell="P1" activePane="topRight" state="frozen"/>
      <selection pane="topRight" activeCell="A2" sqref="A2"/>
    </sheetView>
  </sheetViews>
  <sheetFormatPr baseColWidth="10" defaultColWidth="11.42578125" defaultRowHeight="14.25" x14ac:dyDescent="0.2"/>
  <cols>
    <col min="1" max="1" width="11.42578125" style="17"/>
    <col min="2" max="2" width="56.85546875" style="65" customWidth="1"/>
    <col min="3" max="32" width="7.85546875" style="17" customWidth="1"/>
    <col min="33" max="72" width="0" style="17" hidden="1" customWidth="1"/>
    <col min="73" max="73" width="11.42578125" style="64"/>
    <col min="74" max="16384" width="11.42578125" style="17"/>
  </cols>
  <sheetData>
    <row r="1" spans="1:73" ht="25.5" customHeight="1" x14ac:dyDescent="0.25">
      <c r="A1" s="55" t="s">
        <v>31</v>
      </c>
      <c r="B1" s="125" t="s">
        <v>30</v>
      </c>
      <c r="C1" s="56">
        <v>1</v>
      </c>
      <c r="D1" s="56">
        <v>2</v>
      </c>
      <c r="E1" s="56">
        <v>3</v>
      </c>
      <c r="F1" s="56">
        <v>4</v>
      </c>
      <c r="G1" s="56">
        <v>5</v>
      </c>
      <c r="H1" s="56">
        <v>6</v>
      </c>
      <c r="I1" s="56">
        <v>7</v>
      </c>
      <c r="J1" s="56">
        <v>8</v>
      </c>
      <c r="K1" s="56">
        <v>9</v>
      </c>
      <c r="L1" s="56">
        <v>10</v>
      </c>
      <c r="M1" s="56">
        <v>11</v>
      </c>
      <c r="N1" s="56">
        <v>12</v>
      </c>
      <c r="O1" s="56">
        <v>13</v>
      </c>
      <c r="P1" s="56">
        <v>14</v>
      </c>
      <c r="Q1" s="56">
        <v>15</v>
      </c>
      <c r="R1" s="56">
        <v>16</v>
      </c>
      <c r="S1" s="56">
        <v>17</v>
      </c>
      <c r="T1" s="56">
        <v>18</v>
      </c>
      <c r="U1" s="56">
        <v>19</v>
      </c>
      <c r="V1" s="56">
        <v>20</v>
      </c>
      <c r="W1" s="56">
        <v>21</v>
      </c>
      <c r="X1" s="56">
        <v>22</v>
      </c>
      <c r="Y1" s="56">
        <v>23</v>
      </c>
      <c r="Z1" s="56">
        <v>24</v>
      </c>
      <c r="AA1" s="56">
        <v>25</v>
      </c>
      <c r="AB1" s="56">
        <v>26</v>
      </c>
      <c r="AC1" s="56">
        <v>27</v>
      </c>
      <c r="AD1" s="56">
        <v>28</v>
      </c>
      <c r="AE1" s="56">
        <v>29</v>
      </c>
      <c r="AF1" s="56">
        <v>30</v>
      </c>
      <c r="AJ1" s="17" t="e">
        <f>MATCH(AJ2,composante,0)</f>
        <v>#N/A</v>
      </c>
      <c r="AR1" s="123" t="s">
        <v>50</v>
      </c>
      <c r="AS1" s="123"/>
      <c r="AT1" s="123"/>
      <c r="AU1" s="123"/>
      <c r="AV1" s="123" t="s">
        <v>51</v>
      </c>
      <c r="AW1" s="123"/>
      <c r="AX1" s="123"/>
      <c r="AY1" s="123"/>
      <c r="AZ1" s="123" t="s">
        <v>58</v>
      </c>
      <c r="BA1" s="123"/>
      <c r="BB1" s="123"/>
      <c r="BC1" s="123"/>
      <c r="BD1" s="123" t="s">
        <v>53</v>
      </c>
      <c r="BE1" s="123"/>
      <c r="BF1" s="123"/>
      <c r="BG1" s="123"/>
      <c r="BH1" s="123" t="s">
        <v>54</v>
      </c>
      <c r="BI1" s="123"/>
      <c r="BJ1" s="123"/>
      <c r="BK1" s="123"/>
      <c r="BL1" s="123" t="s">
        <v>55</v>
      </c>
      <c r="BM1" s="123"/>
      <c r="BN1" s="123"/>
      <c r="BO1" s="123"/>
      <c r="BP1" s="123" t="s">
        <v>56</v>
      </c>
      <c r="BQ1" s="123"/>
      <c r="BR1" s="123"/>
      <c r="BS1" s="123"/>
    </row>
    <row r="2" spans="1:73" s="87" customFormat="1" ht="92.25" customHeight="1" x14ac:dyDescent="0.2">
      <c r="A2" s="86" t="s">
        <v>32</v>
      </c>
      <c r="B2" s="126"/>
      <c r="C2" s="58" t="str">
        <f>'Résultats test rentrée français'!C2</f>
        <v>Elève 1</v>
      </c>
      <c r="D2" s="58" t="str">
        <f>'Résultats test rentrée français'!D2</f>
        <v>Elève 2</v>
      </c>
      <c r="E2" s="58" t="str">
        <f>'Résultats test rentrée français'!E2</f>
        <v>Elève 3</v>
      </c>
      <c r="F2" s="58" t="str">
        <f>'Résultats test rentrée français'!F2</f>
        <v>Elève 4</v>
      </c>
      <c r="G2" s="58" t="str">
        <f>'Résultats test rentrée français'!G2</f>
        <v>Elève 5</v>
      </c>
      <c r="H2" s="58" t="str">
        <f>'Résultats test rentrée français'!H2</f>
        <v>Elève 6</v>
      </c>
      <c r="I2" s="58" t="str">
        <f>'Résultats test rentrée français'!I2</f>
        <v>Elève 7</v>
      </c>
      <c r="J2" s="58" t="str">
        <f>'Résultats test rentrée français'!J2</f>
        <v>Elève 8</v>
      </c>
      <c r="K2" s="58" t="str">
        <f>'Résultats test rentrée français'!K2</f>
        <v>Elève 9</v>
      </c>
      <c r="L2" s="58" t="str">
        <f>'Résultats test rentrée français'!L2</f>
        <v>Elève 10</v>
      </c>
      <c r="M2" s="58" t="str">
        <f>'Résultats test rentrée français'!M2</f>
        <v>Elève 11</v>
      </c>
      <c r="N2" s="58" t="str">
        <f>'Résultats test rentrée français'!N2</f>
        <v>Elève 12</v>
      </c>
      <c r="O2" s="58" t="str">
        <f>'Résultats test rentrée français'!O2</f>
        <v>Elève 13</v>
      </c>
      <c r="P2" s="58" t="str">
        <f>'Résultats test rentrée français'!P2</f>
        <v>Elève 14</v>
      </c>
      <c r="Q2" s="58" t="str">
        <f>'Résultats test rentrée français'!Q2</f>
        <v>Elève 15</v>
      </c>
      <c r="R2" s="58" t="str">
        <f>'Résultats test rentrée français'!R2</f>
        <v>Elève 16</v>
      </c>
      <c r="S2" s="58" t="str">
        <f>'Résultats test rentrée français'!S2</f>
        <v>Elève 17</v>
      </c>
      <c r="T2" s="58" t="str">
        <f>'Résultats test rentrée français'!T2</f>
        <v>Elève 18</v>
      </c>
      <c r="U2" s="58" t="str">
        <f>'Résultats test rentrée français'!U2</f>
        <v>Elève 19</v>
      </c>
      <c r="V2" s="58" t="str">
        <f>'Résultats test rentrée français'!V2</f>
        <v>Elève 20</v>
      </c>
      <c r="W2" s="58" t="str">
        <f>'Résultats test rentrée français'!W2</f>
        <v>Elève 21</v>
      </c>
      <c r="X2" s="58" t="str">
        <f>'Résultats test rentrée français'!X2</f>
        <v>Elève 22</v>
      </c>
      <c r="Y2" s="58" t="str">
        <f>'Résultats test rentrée français'!Y2</f>
        <v>Elève 23</v>
      </c>
      <c r="Z2" s="58" t="str">
        <f>'Résultats test rentrée français'!Z2</f>
        <v>Elève 24</v>
      </c>
      <c r="AA2" s="58" t="str">
        <f>'Résultats test rentrée français'!AA2</f>
        <v>Elève 25</v>
      </c>
      <c r="AB2" s="58" t="str">
        <f>'Résultats test rentrée français'!AB2</f>
        <v>Elève 26</v>
      </c>
      <c r="AC2" s="58" t="str">
        <f>'Résultats test rentrée français'!AC2</f>
        <v>Elève 27</v>
      </c>
      <c r="AD2" s="58" t="str">
        <f>'Résultats test rentrée français'!AD2</f>
        <v>Elève 28</v>
      </c>
      <c r="AE2" s="58" t="str">
        <f>'Résultats test rentrée français'!AE2</f>
        <v>Elève 29</v>
      </c>
      <c r="AF2" s="58" t="str">
        <f>'Résultats test rentrée français'!AF2</f>
        <v>Elève 30</v>
      </c>
      <c r="AJ2" s="87" t="s">
        <v>50</v>
      </c>
      <c r="AK2" s="87" t="s">
        <v>51</v>
      </c>
      <c r="AL2" s="87" t="s">
        <v>58</v>
      </c>
      <c r="AM2" s="87" t="s">
        <v>53</v>
      </c>
      <c r="AN2" s="87" t="s">
        <v>54</v>
      </c>
      <c r="AO2" s="87" t="s">
        <v>55</v>
      </c>
      <c r="AP2" s="87" t="s">
        <v>56</v>
      </c>
      <c r="AR2" s="88">
        <v>1</v>
      </c>
      <c r="AS2" s="88">
        <v>2</v>
      </c>
      <c r="AT2" s="88">
        <v>3</v>
      </c>
      <c r="AU2" s="88">
        <v>4</v>
      </c>
      <c r="AV2" s="88">
        <v>1</v>
      </c>
      <c r="AW2" s="88">
        <v>2</v>
      </c>
      <c r="AX2" s="88">
        <v>3</v>
      </c>
      <c r="AY2" s="88">
        <v>4</v>
      </c>
      <c r="AZ2" s="88">
        <v>1</v>
      </c>
      <c r="BA2" s="88">
        <v>2</v>
      </c>
      <c r="BB2" s="88">
        <v>3</v>
      </c>
      <c r="BC2" s="88">
        <v>4</v>
      </c>
      <c r="BD2" s="88">
        <v>1</v>
      </c>
      <c r="BE2" s="88">
        <v>2</v>
      </c>
      <c r="BF2" s="88">
        <v>3</v>
      </c>
      <c r="BG2" s="88">
        <v>4</v>
      </c>
      <c r="BH2" s="88">
        <v>1</v>
      </c>
      <c r="BI2" s="88">
        <v>2</v>
      </c>
      <c r="BJ2" s="88">
        <v>3</v>
      </c>
      <c r="BK2" s="88">
        <v>4</v>
      </c>
      <c r="BL2" s="88">
        <v>1</v>
      </c>
      <c r="BM2" s="88">
        <v>2</v>
      </c>
      <c r="BN2" s="88">
        <v>3</v>
      </c>
      <c r="BO2" s="88">
        <v>4</v>
      </c>
      <c r="BP2" s="88">
        <v>1</v>
      </c>
      <c r="BQ2" s="88">
        <v>2</v>
      </c>
      <c r="BR2" s="88">
        <v>3</v>
      </c>
      <c r="BS2" s="88">
        <v>4</v>
      </c>
      <c r="BU2" s="89"/>
    </row>
    <row r="3" spans="1:73" s="91" customFormat="1" ht="45.75" customHeight="1" x14ac:dyDescent="0.2">
      <c r="A3" s="188" t="s">
        <v>86</v>
      </c>
      <c r="B3" s="189"/>
      <c r="C3" s="90"/>
      <c r="D3" s="90"/>
      <c r="E3" s="90"/>
      <c r="F3" s="90"/>
      <c r="G3" s="90"/>
      <c r="H3" s="90"/>
      <c r="I3" s="90"/>
      <c r="J3" s="90"/>
      <c r="K3" s="90"/>
      <c r="L3" s="90"/>
      <c r="M3" s="90"/>
      <c r="N3" s="90"/>
      <c r="O3" s="90"/>
      <c r="P3" s="90"/>
      <c r="Q3" s="90"/>
      <c r="R3" s="90"/>
      <c r="S3" s="90"/>
      <c r="T3" s="90"/>
      <c r="U3" s="90"/>
      <c r="V3" s="90"/>
      <c r="W3" s="90"/>
      <c r="X3" s="90"/>
      <c r="Y3" s="90"/>
      <c r="Z3" s="90"/>
      <c r="AA3" s="90"/>
      <c r="AB3" s="90"/>
      <c r="AC3" s="90"/>
      <c r="AD3" s="90"/>
      <c r="AE3" s="90"/>
      <c r="AF3" s="90"/>
      <c r="AI3" s="91" t="str">
        <f>'Mes élèves'!A2</f>
        <v>Elève 1</v>
      </c>
      <c r="AJ3" s="91" t="e">
        <f t="shared" ref="AJ3:AP13" si="0">INDEX(composantesresultats,MATCH(AJ$2,composante,0),MATCH($AI3,ELEVESCOMPOSANTE,0))</f>
        <v>#N/A</v>
      </c>
      <c r="AK3" s="91" t="e">
        <f t="shared" si="0"/>
        <v>#N/A</v>
      </c>
      <c r="AL3" s="91" t="e">
        <f t="shared" si="0"/>
        <v>#N/A</v>
      </c>
      <c r="AM3" s="91" t="e">
        <f>INDEX(composantesresultats,MATCH(AM$2,composante,0),MATCH($AI3,ELEVESCOMPOSANTE,0))</f>
        <v>#N/A</v>
      </c>
      <c r="AN3" s="91" t="e">
        <f>INDEX(composantesresultats,MATCH(AN$2,composante,0),MATCH($AI3,ELEVESCOMPOSANTE,0))</f>
        <v>#N/A</v>
      </c>
      <c r="AO3" s="91" t="e">
        <f t="shared" si="0"/>
        <v>#N/A</v>
      </c>
      <c r="AP3" s="91" t="e">
        <f t="shared" si="0"/>
        <v>#N/A</v>
      </c>
      <c r="AR3" s="91" t="e">
        <f>IF($AJ3=AR$2,1,0.1)</f>
        <v>#N/A</v>
      </c>
      <c r="AS3" s="91" t="e">
        <f t="shared" ref="AS3:AU3" si="1">IF($AJ3=AS$2,1,0.1)</f>
        <v>#N/A</v>
      </c>
      <c r="AT3" s="91" t="e">
        <f t="shared" si="1"/>
        <v>#N/A</v>
      </c>
      <c r="AU3" s="91" t="e">
        <f t="shared" si="1"/>
        <v>#N/A</v>
      </c>
      <c r="AV3" s="91" t="e">
        <f>IF($AK3=AV$2,1,0.1)</f>
        <v>#N/A</v>
      </c>
      <c r="AW3" s="91" t="e">
        <f t="shared" ref="AW3:AY3" si="2">IF($AK3=AW$2,1,0.1)</f>
        <v>#N/A</v>
      </c>
      <c r="AX3" s="91" t="e">
        <f t="shared" si="2"/>
        <v>#N/A</v>
      </c>
      <c r="AY3" s="91" t="e">
        <f t="shared" si="2"/>
        <v>#N/A</v>
      </c>
      <c r="AZ3" s="91" t="e">
        <f>IF($AL3=AZ$2,1,0.1)</f>
        <v>#N/A</v>
      </c>
      <c r="BA3" s="91" t="e">
        <f t="shared" ref="BA3:BC3" si="3">IF($AL3=BA$2,1,0.1)</f>
        <v>#N/A</v>
      </c>
      <c r="BB3" s="91" t="e">
        <f t="shared" si="3"/>
        <v>#N/A</v>
      </c>
      <c r="BC3" s="91" t="e">
        <f t="shared" si="3"/>
        <v>#N/A</v>
      </c>
      <c r="BD3" s="91" t="e">
        <f>IF($AM3=BD$2,1,0.1)</f>
        <v>#N/A</v>
      </c>
      <c r="BE3" s="91" t="e">
        <f>IF($AM3=BE$2,1,0.1)</f>
        <v>#N/A</v>
      </c>
      <c r="BF3" s="91" t="e">
        <f t="shared" ref="BF3:BG3" si="4">IF($AM3=BF$2,1,0.1)</f>
        <v>#N/A</v>
      </c>
      <c r="BG3" s="91" t="e">
        <f t="shared" si="4"/>
        <v>#N/A</v>
      </c>
      <c r="BH3" s="91" t="e">
        <f>IF($AN3=BH$2,1,0.1)</f>
        <v>#N/A</v>
      </c>
      <c r="BI3" s="91" t="e">
        <f t="shared" ref="BI3:BK3" si="5">IF($AN3=BI$2,1,0.1)</f>
        <v>#N/A</v>
      </c>
      <c r="BJ3" s="91" t="e">
        <f t="shared" si="5"/>
        <v>#N/A</v>
      </c>
      <c r="BK3" s="91" t="e">
        <f t="shared" si="5"/>
        <v>#N/A</v>
      </c>
      <c r="BL3" s="91" t="e">
        <f>IF($AO3=BL$2,1,0.1)</f>
        <v>#N/A</v>
      </c>
      <c r="BM3" s="91" t="e">
        <f t="shared" ref="BM3:BO3" si="6">IF($AO3=BM$2,1,0.1)</f>
        <v>#N/A</v>
      </c>
      <c r="BN3" s="91" t="e">
        <f t="shared" si="6"/>
        <v>#N/A</v>
      </c>
      <c r="BO3" s="91" t="e">
        <f t="shared" si="6"/>
        <v>#N/A</v>
      </c>
      <c r="BP3" s="91" t="e">
        <f>IF($AP3=BP$2,1,0.1)</f>
        <v>#N/A</v>
      </c>
      <c r="BQ3" s="91" t="e">
        <f t="shared" ref="BQ3:BS3" si="7">IF($AP3=BQ$2,1,0.1)</f>
        <v>#N/A</v>
      </c>
      <c r="BR3" s="91" t="e">
        <f t="shared" si="7"/>
        <v>#N/A</v>
      </c>
      <c r="BS3" s="91" t="e">
        <f t="shared" si="7"/>
        <v>#N/A</v>
      </c>
      <c r="BU3" s="64"/>
    </row>
    <row r="4" spans="1:73" s="91" customFormat="1" ht="19.5" customHeight="1" x14ac:dyDescent="0.25">
      <c r="A4" s="188" t="s">
        <v>65</v>
      </c>
      <c r="B4" s="189"/>
      <c r="C4" s="90"/>
      <c r="D4" s="90"/>
      <c r="E4" s="90"/>
      <c r="F4" s="90"/>
      <c r="G4" s="90"/>
      <c r="H4" s="90"/>
      <c r="I4" s="90"/>
      <c r="J4" s="90"/>
      <c r="K4" s="90"/>
      <c r="L4" s="90"/>
      <c r="M4" s="90"/>
      <c r="N4" s="90"/>
      <c r="O4" s="90"/>
      <c r="P4" s="90"/>
      <c r="Q4" s="90"/>
      <c r="R4" s="90"/>
      <c r="S4" s="90"/>
      <c r="T4" s="90"/>
      <c r="U4" s="90"/>
      <c r="V4" s="90"/>
      <c r="W4" s="90"/>
      <c r="X4" s="90"/>
      <c r="Y4" s="90"/>
      <c r="Z4" s="90"/>
      <c r="AA4" s="90"/>
      <c r="AB4" s="90"/>
      <c r="AC4" s="90"/>
      <c r="AD4" s="90"/>
      <c r="AE4" s="90"/>
      <c r="AF4" s="90"/>
      <c r="AH4" s="91" t="str">
        <f>A8</f>
        <v xml:space="preserve">Calculer avec des nombres entiers </v>
      </c>
      <c r="AI4" s="91" t="str">
        <f>'Mes élèves'!A3</f>
        <v>Elève 2</v>
      </c>
      <c r="AJ4" s="91" t="e">
        <f t="shared" si="0"/>
        <v>#N/A</v>
      </c>
      <c r="AK4" s="91" t="e">
        <f t="shared" si="0"/>
        <v>#N/A</v>
      </c>
      <c r="AL4" s="91" t="e">
        <f t="shared" si="0"/>
        <v>#N/A</v>
      </c>
      <c r="AM4" s="91" t="e">
        <f t="shared" si="0"/>
        <v>#N/A</v>
      </c>
      <c r="AN4" s="91" t="e">
        <f t="shared" si="0"/>
        <v>#N/A</v>
      </c>
      <c r="AO4" s="91" t="e">
        <f t="shared" si="0"/>
        <v>#N/A</v>
      </c>
      <c r="AP4" s="91" t="e">
        <f t="shared" si="0"/>
        <v>#N/A</v>
      </c>
      <c r="AR4" s="91" t="e">
        <f>IF(COUNTA($AJ$3:$AJ$28)=0,"",IF(AND($AJ4="",$AJ3=AR$2),AR3+0.1,IF(AND($AJ4="",$AJ3&lt;&gt;AR$2),AR3,IF(AND($AJ4&lt;&gt;AR$2,$AJ3=AR$2),AR3+0.1,IF(AND($AJ4=AR$2,$AJ3&lt;&gt;AR$2),AR3+0.9,IF(AND($AJ3=$AJ4,$AJ4=AR$2),AR3+1,IF(AND($AJ4=AR$2,$AJ3=""),AR3+0.9,AR3)))))))</f>
        <v>#N/A</v>
      </c>
      <c r="AS4" s="91" t="e">
        <f>IF(COUNTA($AJ$3:$AJ$28)=0,"",IF(AND($AJ4="",$AJ3=AS$2),AS3+0.1,IF(AND($AJ4="",$AJ3&lt;&gt;AS$2),AS3,IF(AND($AJ4&lt;&gt;AS$2,$AJ3=AS$2),AS3+0.1,IF(AND($AJ4=AS$2,$AJ3&lt;&gt;AS$2),AS3+0.9,IF(AND($AJ3=$AJ4,$AJ4=AS$2),AS3+1,IF(AND($AJ4=AS$2,$AJ3=""),AS3+0.9,AS3)))))))</f>
        <v>#N/A</v>
      </c>
      <c r="AT4" s="91" t="e">
        <f>IF(COUNTA($AJ$3:$AJ$28)=0,"",IF(AND($AJ4="",$AJ3=AT$2),AT3+0.1,IF(AND($AJ4="",$AJ3&lt;&gt;AT$2),AT3,IF(AND($AJ4&lt;&gt;AT$2,$AJ3=AT$2),AT3+0.1,IF(AND($AJ4=AT$2,$AJ3&lt;&gt;AT$2),AT3+0.9,IF(AND($AJ3=$AJ4,$AJ4=AT$2),AT3+1,IF(AND($AJ4=AT$2,$AJ3=""),AT3+0.9,AT3)))))))</f>
        <v>#N/A</v>
      </c>
      <c r="AU4" s="91" t="e">
        <f>IF(COUNTA($AJ$3:$AJ$28)=0,"",IF(AND($AJ4="",$AJ3=AU$2),AU3+0.1,IF(AND($AJ4="",$AJ3&lt;&gt;AU$2),AU3,IF(AND($AJ4&lt;&gt;AU$2,$AJ3=AU$2),AU3+0.1,IF(AND($AJ4=AU$2,$AJ3&lt;&gt;AU$2),AU3+0.9,IF(AND($AJ3=$AJ4,$AJ4=AU$2),AU3+1,IF(AND($AJ4=AU$2,$AJ3=""),AU3+0.9,AU3)))))))</f>
        <v>#N/A</v>
      </c>
      <c r="AV4" s="91" t="e">
        <f>IF(COUNTA($AK$3:$AK$28)=0,"",IF(AND($AK4="",$AK3=AV$2),AV3+0.1,IF(AND($AK4="",$AK3&lt;&gt;AV$2),AV3,IF(AND($AK4&lt;&gt;AV$2,$AK3=AV$2),AV3+0.1,IF(AND($AK4=AV$2,$AK3&lt;&gt;AV$2),AV3+0.9,IF(AND($AK3=$AK4,$AK4=AV$2),AV3+1,IF(AND($AK4=AV$2,$AK3=""),AV3+0.9,AV3)))))))</f>
        <v>#N/A</v>
      </c>
      <c r="AW4" s="91" t="e">
        <f>IF(COUNTA($AK$3:$AK$28)=0,"",IF(AND($AK4="",$AK3=AW$2),AW3+0.1,IF(AND($AK4="",$AK3&lt;&gt;AW$2),AW3,IF(AND($AK4&lt;&gt;AW$2,$AK3=AW$2),AW3+0.1,IF(AND($AK4=AW$2,$AK3&lt;&gt;AW$2),AW3+0.9,IF(AND($AK3=$AK4,$AK4=AW$2),AW3+1,IF(AND($AK4=AW$2,$AK3=""),AW3+0.9,AW3)))))))</f>
        <v>#N/A</v>
      </c>
      <c r="AX4" s="91" t="e">
        <f>IF(COUNTA($AK$3:$AK$28)=0,"",IF(AND($AK4="",$AK3=AX$2),AX3+0.1,IF(AND($AK4="",$AK3&lt;&gt;AX$2),AX3,IF(AND($AK4&lt;&gt;AX$2,$AK3=AX$2),AX3+0.1,IF(AND($AK4=AX$2,$AK3&lt;&gt;AX$2),AX3+0.9,IF(AND($AK3=$AK4,$AK4=AX$2),AX3+1,IF(AND($AK4=AX$2,$AK3=""),AX3+0.9,AX3)))))))</f>
        <v>#N/A</v>
      </c>
      <c r="AY4" s="91" t="e">
        <f>IF(COUNTA($AK$3:$AK$28)=0,"",IF(AND($AK4="",$AK3=AY$2),AY3+0.1,IF(AND($AK4="",$AK3&lt;&gt;AY$2),AY3,IF(AND($AK4&lt;&gt;AY$2,$AK3=AY$2),AY3+0.1,IF(AND($AK4=AY$2,$AK3&lt;&gt;AY$2),AY3+0.9,IF(AND($AK3=$AK4,$AK4=AY$2),AY3+1,IF(AND($AK4=AY$2,$AK3=""),AY3+0.9,AY3)))))))</f>
        <v>#N/A</v>
      </c>
      <c r="AZ4" s="91" t="e">
        <f>IF(COUNTA($AL$3:$AL$28)=0,"",IF(AND($AL4="",$AL3=AZ$2),AZ3+0.1,IF(AND($AL4="",$AL3&lt;&gt;AZ$2),AZ3,IF(AND($AL4&lt;&gt;AZ$2,$AL3=AZ$2),AZ3+0.1,IF(AND($AL4=AZ$2,$AL3&lt;&gt;AZ$2),AZ3+0.9,IF(AND($AL3=$AL4,$AL4=AZ$2),AZ3+1,IF(AND($AL4=AZ$2,$AL3=""),AZ3+0.9,AZ3)))))))</f>
        <v>#N/A</v>
      </c>
      <c r="BA4" s="91" t="e">
        <f>IF(COUNTA($AL$3:$AL$28)=0,"",IF(AND($AL4="",$AL3=BA$2),BA3+0.1,IF(AND($AL4="",$AL3&lt;&gt;BA$2),BA3,IF(AND($AL4&lt;&gt;BA$2,$AL3=BA$2),BA3+0.1,IF(AND($AL4=BA$2,$AL3&lt;&gt;BA$2),BA3+0.9,IF(AND($AL3=$AL4,$AL4=BA$2),BA3+1,IF(AND($AL4=BA$2,$AL3=""),BA3+0.9,BA3)))))))</f>
        <v>#N/A</v>
      </c>
      <c r="BB4" s="91" t="e">
        <f>IF(COUNTA($AL$3:$AL$28)=0,"",IF(AND($AL4="",$AL3=BB$2),BB3+0.1,IF(AND($AL4="",$AL3&lt;&gt;BB$2),BB3,IF(AND($AL4&lt;&gt;BB$2,$AL3=BB$2),BB3+0.1,IF(AND($AL4=BB$2,$AL3&lt;&gt;BB$2),BB3+0.9,IF(AND($AL3=$AL4,$AL4=BB$2),BB3+1,IF(AND($AL4=BB$2,$AL3=""),BB3+0.9,BB3)))))))</f>
        <v>#N/A</v>
      </c>
      <c r="BC4" s="91" t="e">
        <f>IF(COUNTA($AL$3:$AL$28)=0,"",IF(AND($AL4="",$AL3=BC$2),BC3+0.1,IF(AND($AL4="",$AL3&lt;&gt;BC$2),BC3,IF(AND($AL4&lt;&gt;BC$2,$AL3=BC$2),BC3+0.1,IF(AND($AL4=BC$2,$AL3&lt;&gt;BC$2),BC3+0.9,IF(AND($AL3=$AL4,$AL4=BC$2),BC3+1,IF(AND($AL4=BC$2,$AL3=""),BC3+0.9,BC3)))))))</f>
        <v>#N/A</v>
      </c>
      <c r="BD4" s="91" t="e">
        <f>IF(COUNTA($AM$3:$AM$28)=0,"",IF(AND($AM4="",$AM3=BD$2),BD3+0.1,IF(AND($AM4="",$AM3&lt;&gt;BD$2),BD3,IF(AND($AM4&lt;&gt;BD$2,$AM3=BD$2),BD3+0.1,IF(AND($AM4=BD$2,$AM3&lt;&gt;BD$2),BD3+0.9,IF(AND($AM3=$AM4,$AM4=BD$2),BD3+1,IF(AND($AM4=BD$2,$AM3=""),BD3+0.9,BD3)))))))</f>
        <v>#N/A</v>
      </c>
      <c r="BE4" s="91" t="e">
        <f>IF(COUNTA($AM$3:$AM$28)=0,"",IF(AND($AM4="",$AM3=BE$2),BE3+0.1,IF(AND($AM4="",$AM3&lt;&gt;BE$2),BE3,IF(AND($AM4&lt;&gt;BE$2,$AM3=BE$2),BE3+0.1,IF(AND($AM4=BE$2,$AM3&lt;&gt;BE$2),BE3+0.9,IF(AND($AM3=$AM4,$AM4=BE$2),BE3+1,IF(AND($AM4=BE$2,$AM3=""),BE3+0.9,BE3)))))))</f>
        <v>#N/A</v>
      </c>
      <c r="BF4" s="91" t="e">
        <f>IF(COUNTA($AM$3:$AM$28)=0,"",IF(AND($AM4="",$AM3=BF$2),BF3+0.1,IF(AND($AM4="",$AM3&lt;&gt;BF$2),BF3,IF(AND($AM4&lt;&gt;BF$2,$AM3=BF$2),BF3+0.1,IF(AND($AM4=BF$2,$AM3&lt;&gt;BF$2),BF3+0.9,IF(AND($AM3=$AM4,$AM4=BF$2),BF3+1,IF(AND($AM4=BF$2,$AM3=""),BF3+0.9,BF3)))))))</f>
        <v>#N/A</v>
      </c>
      <c r="BG4" s="91" t="e">
        <f>IF(COUNTA($AM$3:$AM$28)=0,"",IF(AND($AM4="",$AM3=BG$2),BG3+0.1,IF(AND($AM4="",$AM3&lt;&gt;BG$2),BG3,IF(AND($AM4&lt;&gt;BG$2,$AM3=BG$2),BG3+0.1,IF(AND($AM4=BG$2,$AM3&lt;&gt;BG$2),BG3+0.9,IF(AND($AM3=$AM4,$AM4=BG$2),BG3+1,IF(AND($AM4=BG$2,$AM3=""),BG3+0.9,BG3)))))))</f>
        <v>#N/A</v>
      </c>
      <c r="BH4" s="91" t="e">
        <f>IF(COUNTA($AN$3:$AN$28)=0,"",IF(AND($AN4="",$AN3=BH$2),BH3+0.1,IF(AND($AN4="",$AN3&lt;&gt;BH$2),BH3,IF(AND($AN4&lt;&gt;BH$2,$AN3=BH$2),BH3+0.1,IF(AND($AN4=BH$2,$AN3&lt;&gt;BH$2),BH3+0.9,IF(AND($AN3=$AN4,$AN4=BH$2),BH3+1,IF(AND($AN4=BH$2,$AN3=""),BH3+0.9,BH3)))))))</f>
        <v>#N/A</v>
      </c>
      <c r="BI4" s="91" t="e">
        <f>IF(COUNTA($AN$3:$AN$28)=0,"",IF(AND($AN4="",$AN3=BI$2),BI3+0.1,IF(AND($AN4="",$AN3&lt;&gt;BI$2),BI3,IF(AND($AN4&lt;&gt;BI$2,$AN3=BI$2),BI3+0.1,IF(AND($AN4=BI$2,$AN3&lt;&gt;BI$2),BI3+0.9,IF(AND($AN3=$AN4,$AN4=BI$2),BI3+1,IF(AND($AN4=BI$2,$AN3=""),BI3+0.9,BI3)))))))</f>
        <v>#N/A</v>
      </c>
      <c r="BJ4" s="91" t="e">
        <f>IF(COUNTA($AN$3:$AN$28)=0,"",IF(AND($AN4="",$AN3=BJ$2),BJ3+0.1,IF(AND($AN4="",$AN3&lt;&gt;BJ$2),BJ3,IF(AND($AN4&lt;&gt;BJ$2,$AN3=BJ$2),BJ3+0.1,IF(AND($AN4=BJ$2,$AN3&lt;&gt;BJ$2),BJ3+0.9,IF(AND($AN3=$AN4,$AN4=BJ$2),BJ3+1,IF(AND($AN4=BJ$2,$AN3=""),BJ3+0.9,BJ3)))))))</f>
        <v>#N/A</v>
      </c>
      <c r="BK4" s="91" t="e">
        <f>IF(COUNTA($AN$3:$AN$28)=0,"",IF(AND($AN4="",$AN3=BK$2),BK3+0.1,IF(AND($AN4="",$AN3&lt;&gt;BK$2),BK3,IF(AND($AN4&lt;&gt;BK$2,$AN3=BK$2),BK3+0.1,IF(AND($AN4=BK$2,$AN3&lt;&gt;BK$2),BK3+0.9,IF(AND($AN3=$AN4,$AN4=BK$2),BK3+1,IF(AND($AN4=BK$2,$AN3=""),BK3+0.9,BK3)))))))</f>
        <v>#N/A</v>
      </c>
      <c r="BL4" s="91" t="e">
        <f>IF(COUNTA($AO$3:$AO$28)=0,"",IF(AND($AO4="",$AO3=BL$2),BL3+0.1,IF(AND($AO4="",$AO3&lt;&gt;BL$2),BL3,IF(AND($AO4&lt;&gt;BL$2,$AO3=BL$2),BL3+0.1,IF(AND($AO4=BL$2,$AO3&lt;&gt;BL$2),BL3+0.9,IF(AND($AO3=$AO4,$AO4=BL$2),BL3+1,IF(AND($AO4=BL$2,$AO3=""),BL3+0.9,BL3)))))))</f>
        <v>#N/A</v>
      </c>
      <c r="BM4" s="91" t="e">
        <f>IF(COUNTA($AO$3:$AO$28)=0,"",IF(AND($AO4="",$AO3=BM$2),BM3+0.1,IF(AND($AO4="",$AO3&lt;&gt;BM$2),BM3,IF(AND($AO4&lt;&gt;BM$2,$AO3=BM$2),BM3+0.1,IF(AND($AO4=BM$2,$AO3&lt;&gt;BM$2),BM3+0.9,IF(AND($AO3=$AO4,$AO4=BM$2),BM3+1,IF(AND($AO4=BM$2,$AO3=""),BM3+0.9,BM3)))))))</f>
        <v>#N/A</v>
      </c>
      <c r="BN4" s="91" t="e">
        <f>IF(COUNTA($AO$3:$AO$28)=0,"",IF(AND($AO4="",$AO3=BN$2),BN3+0.1,IF(AND($AO4="",$AO3&lt;&gt;BN$2),BN3,IF(AND($AO4&lt;&gt;BN$2,$AO3=BN$2),BN3+0.1,IF(AND($AO4=BN$2,$AO3&lt;&gt;BN$2),BN3+0.9,IF(AND($AO3=$AO4,$AO4=BN$2),BN3+1,IF(AND($AO4=BN$2,$AO3=""),BN3+0.9,BN3)))))))</f>
        <v>#N/A</v>
      </c>
      <c r="BO4" s="91" t="e">
        <f>IF(COUNTA($AO$3:$AO$28)=0,"",IF(AND($AO4="",$AO3=BO$2),BO3+0.1,IF(AND($AO4="",$AO3&lt;&gt;BO$2),BO3,IF(AND($AO4&lt;&gt;BO$2,$AO3=BO$2),BO3+0.1,IF(AND($AO4=BO$2,$AO3&lt;&gt;BO$2),BO3+0.9,IF(AND($AO3=$AO4,$AO4=BO$2),BO3+1,IF(AND($AO4=BO$2,$AO3=""),BO3+0.9,BO3)))))))</f>
        <v>#N/A</v>
      </c>
      <c r="BP4" s="91" t="e">
        <f>IF(COUNTA($AP$3:$AP$28)=0,"",IF(AND($AP4="",$AP3=BP$2),BP3+0.1,IF(AND($AP4="",$AP3&lt;&gt;BP$2),BP3,IF(AND($AP4&lt;&gt;BP$2,$AP3=BP$2),BP3+0.1,IF(AND($AP4=BP$2,$AP3&lt;&gt;BP$2),BP3+0.9,IF(AND($AP3=$AP4,$AP4=BP$2),BP3+1,IF(AND($AP4=BP$2,$AP3=""),BP3+0.9,BP3)))))))</f>
        <v>#N/A</v>
      </c>
      <c r="BQ4" s="91" t="e">
        <f>IF(COUNTA($AP$3:$AP$28)=0,"",IF(AND($AP4="",$AP3=BQ$2),BQ3+0.1,IF(AND($AP4="",$AP3&lt;&gt;BQ$2),BQ3,IF(AND($AP4&lt;&gt;BQ$2,$AP3=BQ$2),BQ3+0.1,IF(AND($AP4=BQ$2,$AP3&lt;&gt;BQ$2),BQ3+0.9,IF(AND($AP3=$AP4,$AP4=BQ$2),BQ3+1,IF(AND($AP4=BQ$2,$AP3=""),BQ3+0.9,BQ3)))))))</f>
        <v>#N/A</v>
      </c>
      <c r="BR4" s="91" t="e">
        <f>IF(COUNTA($AP$3:$AP$28)=0,"",IF(AND($AP4="",$AP3=BR$2),BR3+0.1,IF(AND($AP4="",$AP3&lt;&gt;BR$2),BR3,IF(AND($AP4&lt;&gt;BR$2,$AP3=BR$2),BR3+0.1,IF(AND($AP4=BR$2,$AP3&lt;&gt;BR$2),BR3+0.9,IF(AND($AP3=$AP4,$AP4=BR$2),BR3+1,IF(AND($AP4=BR$2,$AP3=""),BR3+0.9,BR3)))))))</f>
        <v>#N/A</v>
      </c>
      <c r="BS4" s="91" t="e">
        <f>IF(COUNTA($AP$3:$AP$28)=0,"",IF(AND($AP4="",$AP3=BS$2),BS3+0.1,IF(AND($AP4="",$AP3&lt;&gt;BS$2),BS3,IF(AND($AP4&lt;&gt;BS$2,$AP3=BS$2),BS3+0.1,IF(AND($AP4=BS$2,$AP3&lt;&gt;BS$2),BS3+0.9,IF(AND($AP3=$AP4,$AP4=BS$2),BS3+1,IF(AND($AP4=BS$2,$AP3=""),BS3+0.9,BS3)))))))</f>
        <v>#N/A</v>
      </c>
      <c r="BU4" s="64"/>
    </row>
    <row r="5" spans="1:73" ht="27.95" customHeight="1" x14ac:dyDescent="0.2">
      <c r="A5" s="112" t="s">
        <v>70</v>
      </c>
      <c r="B5" s="112"/>
      <c r="C5" s="60" t="str">
        <f>IF((COUNTA('Résultats test rentrée maths'!D5:D8))&lt;&gt;4,"⌛",(ROUND(AVERAGE('Résultats test rentrée maths'!D5:D8),0)))</f>
        <v>⌛</v>
      </c>
      <c r="D5" s="60" t="str">
        <f>IF((COUNTA('Résultats test rentrée maths'!E5:E8))&lt;&gt;4,"⌛",(ROUND(AVERAGE('Résultats test rentrée maths'!E5:E8),0)))</f>
        <v>⌛</v>
      </c>
      <c r="E5" s="60" t="str">
        <f>IF((COUNTA('Résultats test rentrée maths'!F5:F8))&lt;&gt;4,"⌛",(ROUND(AVERAGE('Résultats test rentrée maths'!F5:F8),0)))</f>
        <v>⌛</v>
      </c>
      <c r="F5" s="60" t="str">
        <f>IF((COUNTA('Résultats test rentrée maths'!G5:G8))&lt;&gt;4,"⌛",(ROUND(AVERAGE('Résultats test rentrée maths'!G5:G8),0)))</f>
        <v>⌛</v>
      </c>
      <c r="G5" s="60" t="str">
        <f>IF((COUNTA('Résultats test rentrée maths'!H5:H8))&lt;&gt;4,"⌛",(ROUND(AVERAGE('Résultats test rentrée maths'!H5:H8),0)))</f>
        <v>⌛</v>
      </c>
      <c r="H5" s="60" t="str">
        <f>IF((COUNTA('Résultats test rentrée maths'!I5:I8))&lt;&gt;4,"⌛",(ROUND(AVERAGE('Résultats test rentrée maths'!I5:I8),0)))</f>
        <v>⌛</v>
      </c>
      <c r="I5" s="60" t="str">
        <f>IF((COUNTA('Résultats test rentrée maths'!J5:J8))&lt;&gt;4,"⌛",(ROUND(AVERAGE('Résultats test rentrée maths'!J5:J8),0)))</f>
        <v>⌛</v>
      </c>
      <c r="J5" s="60" t="str">
        <f>IF((COUNTA('Résultats test rentrée maths'!K5:K8))&lt;&gt;4,"⌛",(ROUND(AVERAGE('Résultats test rentrée maths'!K5:K8),0)))</f>
        <v>⌛</v>
      </c>
      <c r="K5" s="60" t="str">
        <f>IF((COUNTA('Résultats test rentrée maths'!L5:L8))&lt;&gt;4,"⌛",(ROUND(AVERAGE('Résultats test rentrée maths'!L5:L8),0)))</f>
        <v>⌛</v>
      </c>
      <c r="L5" s="60" t="str">
        <f>IF((COUNTA('Résultats test rentrée maths'!M5:M8))&lt;&gt;4,"⌛",(ROUND(AVERAGE('Résultats test rentrée maths'!M5:M8),0)))</f>
        <v>⌛</v>
      </c>
      <c r="M5" s="60" t="str">
        <f>IF((COUNTA('Résultats test rentrée maths'!N5:N8))&lt;&gt;4,"⌛",(ROUND(AVERAGE('Résultats test rentrée maths'!N5:N8),0)))</f>
        <v>⌛</v>
      </c>
      <c r="N5" s="60" t="str">
        <f>IF((COUNTA('Résultats test rentrée maths'!O5:O8))&lt;&gt;4,"⌛",(ROUND(AVERAGE('Résultats test rentrée maths'!O5:O8),0)))</f>
        <v>⌛</v>
      </c>
      <c r="O5" s="60" t="str">
        <f>IF((COUNTA('Résultats test rentrée maths'!P5:P8))&lt;&gt;4,"⌛",(ROUND(AVERAGE('Résultats test rentrée maths'!P5:P8),0)))</f>
        <v>⌛</v>
      </c>
      <c r="P5" s="60" t="str">
        <f>IF((COUNTA('Résultats test rentrée maths'!Q5:Q8))&lt;&gt;4,"⌛",(ROUND(AVERAGE('Résultats test rentrée maths'!Q5:Q8),0)))</f>
        <v>⌛</v>
      </c>
      <c r="Q5" s="60" t="str">
        <f>IF((COUNTA('Résultats test rentrée maths'!R5:R8))&lt;&gt;4,"⌛",(ROUND(AVERAGE('Résultats test rentrée maths'!R5:R8),0)))</f>
        <v>⌛</v>
      </c>
      <c r="R5" s="60" t="str">
        <f>IF((COUNTA('Résultats test rentrée maths'!S5:S8))&lt;&gt;4,"⌛",(ROUND(AVERAGE('Résultats test rentrée maths'!S5:S8),0)))</f>
        <v>⌛</v>
      </c>
      <c r="S5" s="60" t="str">
        <f>IF((COUNTA('Résultats test rentrée maths'!T5:T8))&lt;&gt;4,"⌛",(ROUND(AVERAGE('Résultats test rentrée maths'!T5:T8),0)))</f>
        <v>⌛</v>
      </c>
      <c r="T5" s="60" t="str">
        <f>IF((COUNTA('Résultats test rentrée maths'!U5:U8))&lt;&gt;4,"⌛",(ROUND(AVERAGE('Résultats test rentrée maths'!U5:U8),0)))</f>
        <v>⌛</v>
      </c>
      <c r="U5" s="60" t="str">
        <f>IF((COUNTA('Résultats test rentrée maths'!V5:V8))&lt;&gt;4,"⌛",(ROUND(AVERAGE('Résultats test rentrée maths'!V5:V8),0)))</f>
        <v>⌛</v>
      </c>
      <c r="V5" s="60" t="str">
        <f>IF((COUNTA('Résultats test rentrée maths'!W5:W8))&lt;&gt;4,"⌛",(ROUND(AVERAGE('Résultats test rentrée maths'!W5:W8),0)))</f>
        <v>⌛</v>
      </c>
      <c r="W5" s="60" t="str">
        <f>IF((COUNTA('Résultats test rentrée maths'!X5:X8))&lt;&gt;4,"⌛",(ROUND(AVERAGE('Résultats test rentrée maths'!X5:X8),0)))</f>
        <v>⌛</v>
      </c>
      <c r="X5" s="60" t="str">
        <f>IF((COUNTA('Résultats test rentrée maths'!Y5:Y8))&lt;&gt;4,"⌛",(ROUND(AVERAGE('Résultats test rentrée maths'!Y5:Y8),0)))</f>
        <v>⌛</v>
      </c>
      <c r="Y5" s="60" t="str">
        <f>IF((COUNTA('Résultats test rentrée maths'!Z5:Z8))&lt;&gt;4,"⌛",(ROUND(AVERAGE('Résultats test rentrée maths'!Z5:Z8),0)))</f>
        <v>⌛</v>
      </c>
      <c r="Z5" s="60" t="str">
        <f>IF((COUNTA('Résultats test rentrée maths'!AA5:AA8))&lt;&gt;4,"⌛",(ROUND(AVERAGE('Résultats test rentrée maths'!AA5:AA8),0)))</f>
        <v>⌛</v>
      </c>
      <c r="AA5" s="60" t="str">
        <f>IF((COUNTA('Résultats test rentrée maths'!AB5:AB8))&lt;&gt;4,"⌛",(ROUND(AVERAGE('Résultats test rentrée maths'!AB5:AB8),0)))</f>
        <v>⌛</v>
      </c>
      <c r="AB5" s="60" t="str">
        <f>IF((COUNTA('Résultats test rentrée maths'!AC5:AC8))&lt;&gt;4,"⌛",(ROUND(AVERAGE('Résultats test rentrée maths'!AC5:AC8),0)))</f>
        <v>⌛</v>
      </c>
      <c r="AC5" s="60" t="str">
        <f>IF((COUNTA('Résultats test rentrée maths'!AD5:AD8))&lt;&gt;4,"⌛",(ROUND(AVERAGE('Résultats test rentrée maths'!AD5:AD8),0)))</f>
        <v>⌛</v>
      </c>
      <c r="AD5" s="60" t="str">
        <f>IF((COUNTA('Résultats test rentrée maths'!AE5:AE8))&lt;&gt;4,"⌛",(ROUND(AVERAGE('Résultats test rentrée maths'!AE5:AE8),0)))</f>
        <v>⌛</v>
      </c>
      <c r="AE5" s="60" t="str">
        <f>IF((COUNTA('Résultats test rentrée maths'!AF5:AF8))&lt;&gt;4,"⌛",(ROUND(AVERAGE('Résultats test rentrée maths'!AF5:AF8),0)))</f>
        <v>⌛</v>
      </c>
      <c r="AF5" s="60" t="str">
        <f>IF((COUNTA('Résultats test rentrée maths'!AG5:AG8))&lt;&gt;4,"⌛",(ROUND(AVERAGE('Résultats test rentrée maths'!AG5:AG8),0)))</f>
        <v>⌛</v>
      </c>
      <c r="AH5" s="17" t="str">
        <f t="shared" ref="AH5" si="8">A8</f>
        <v xml:space="preserve">Calculer avec des nombres entiers </v>
      </c>
      <c r="AI5" s="17" t="str">
        <f>'Mes élèves'!A3</f>
        <v>Elève 2</v>
      </c>
      <c r="AJ5" s="17" t="e">
        <f t="shared" si="0"/>
        <v>#N/A</v>
      </c>
      <c r="AK5" s="17" t="e">
        <f t="shared" si="0"/>
        <v>#N/A</v>
      </c>
      <c r="AL5" s="17" t="e">
        <f t="shared" si="0"/>
        <v>#N/A</v>
      </c>
      <c r="AM5" s="17" t="e">
        <f t="shared" si="0"/>
        <v>#N/A</v>
      </c>
      <c r="AN5" s="17" t="e">
        <f t="shared" si="0"/>
        <v>#N/A</v>
      </c>
      <c r="AO5" s="17" t="e">
        <f t="shared" si="0"/>
        <v>#N/A</v>
      </c>
      <c r="AP5" s="17" t="e">
        <f t="shared" si="0"/>
        <v>#N/A</v>
      </c>
      <c r="AR5" s="17" t="e">
        <f>IF(COUNTA($AJ$3:$AJ$28)=0,"",IF(AND($AJ5="",$AJ3=AR$2),AR3+0.1,IF(AND($AJ5="",$AJ3&lt;&gt;AR$2),AR3,IF(AND($AJ5&lt;&gt;AR$2,$AJ3=AR$2),AR3+0.1,IF(AND($AJ5=AR$2,$AJ3&lt;&gt;AR$2),AR3+0.9,IF(AND($AJ3=$AJ5,$AJ5=AR$2),AR3+1,IF(AND($AJ5=AR$2,$AJ3=""),AR3+0.9,AR3)))))))</f>
        <v>#N/A</v>
      </c>
      <c r="AS5" s="17" t="e">
        <f>IF(COUNTA($AJ$3:$AJ$28)=0,"",IF(AND($AJ5="",$AJ3=AS$2),AS3+0.1,IF(AND($AJ5="",$AJ3&lt;&gt;AS$2),AS3,IF(AND($AJ5&lt;&gt;AS$2,$AJ3=AS$2),AS3+0.1,IF(AND($AJ5=AS$2,$AJ3&lt;&gt;AS$2),AS3+0.9,IF(AND($AJ3=$AJ5,$AJ5=AS$2),AS3+1,IF(AND($AJ5=AS$2,$AJ3=""),AS3+0.9,AS3)))))))</f>
        <v>#N/A</v>
      </c>
      <c r="AT5" s="17" t="e">
        <f>IF(COUNTA($AJ$3:$AJ$28)=0,"",IF(AND($AJ5="",$AJ3=AT$2),AT3+0.1,IF(AND($AJ5="",$AJ3&lt;&gt;AT$2),AT3,IF(AND($AJ5&lt;&gt;AT$2,$AJ3=AT$2),AT3+0.1,IF(AND($AJ5=AT$2,$AJ3&lt;&gt;AT$2),AT3+0.9,IF(AND($AJ3=$AJ5,$AJ5=AT$2),AT3+1,IF(AND($AJ5=AT$2,$AJ3=""),AT3+0.9,AT3)))))))</f>
        <v>#N/A</v>
      </c>
      <c r="AU5" s="17" t="e">
        <f>IF(COUNTA($AJ$3:$AJ$28)=0,"",IF(AND($AJ5="",$AJ3=AU$2),AU3+0.1,IF(AND($AJ5="",$AJ3&lt;&gt;AU$2),AU3,IF(AND($AJ5&lt;&gt;AU$2,$AJ3=AU$2),AU3+0.1,IF(AND($AJ5=AU$2,$AJ3&lt;&gt;AU$2),AU3+0.9,IF(AND($AJ3=$AJ5,$AJ5=AU$2),AU3+1,IF(AND($AJ5=AU$2,$AJ3=""),AU3+0.9,AU3)))))))</f>
        <v>#N/A</v>
      </c>
      <c r="AV5" s="17" t="e">
        <f>IF(COUNTA($AK$3:$AK$28)=0,"",IF(AND($AK5="",$AK3=AV$2),AV3+0.1,IF(AND($AK5="",$AK3&lt;&gt;AV$2),AV3,IF(AND($AK5&lt;&gt;AV$2,$AK3=AV$2),AV3+0.1,IF(AND($AK5=AV$2,$AK3&lt;&gt;AV$2),AV3+0.9,IF(AND($AK3=$AK5,$AK5=AV$2),AV3+1,IF(AND($AK5=AV$2,$AK3=""),AV3+0.9,AV3)))))))</f>
        <v>#N/A</v>
      </c>
      <c r="AW5" s="17" t="e">
        <f>IF(COUNTA($AK$3:$AK$28)=0,"",IF(AND($AK5="",$AK3=AW$2),AW3+0.1,IF(AND($AK5="",$AK3&lt;&gt;AW$2),AW3,IF(AND($AK5&lt;&gt;AW$2,$AK3=AW$2),AW3+0.1,IF(AND($AK5=AW$2,$AK3&lt;&gt;AW$2),AW3+0.9,IF(AND($AK3=$AK5,$AK5=AW$2),AW3+1,IF(AND($AK5=AW$2,$AK3=""),AW3+0.9,AW3)))))))</f>
        <v>#N/A</v>
      </c>
      <c r="AX5" s="17" t="e">
        <f>IF(COUNTA($AK$3:$AK$28)=0,"",IF(AND($AK5="",$AK3=AX$2),AX3+0.1,IF(AND($AK5="",$AK3&lt;&gt;AX$2),AX3,IF(AND($AK5&lt;&gt;AX$2,$AK3=AX$2),AX3+0.1,IF(AND($AK5=AX$2,$AK3&lt;&gt;AX$2),AX3+0.9,IF(AND($AK3=$AK5,$AK5=AX$2),AX3+1,IF(AND($AK5=AX$2,$AK3=""),AX3+0.9,AX3)))))))</f>
        <v>#N/A</v>
      </c>
      <c r="AY5" s="17" t="e">
        <f>IF(COUNTA($AK$3:$AK$28)=0,"",IF(AND($AK5="",$AK3=AY$2),AY3+0.1,IF(AND($AK5="",$AK3&lt;&gt;AY$2),AY3,IF(AND($AK5&lt;&gt;AY$2,$AK3=AY$2),AY3+0.1,IF(AND($AK5=AY$2,$AK3&lt;&gt;AY$2),AY3+0.9,IF(AND($AK3=$AK5,$AK5=AY$2),AY3+1,IF(AND($AK5=AY$2,$AK3=""),AY3+0.9,AY3)))))))</f>
        <v>#N/A</v>
      </c>
      <c r="AZ5" s="17" t="e">
        <f>IF(COUNTA($AL$3:$AL$28)=0,"",IF(AND($AL5="",$AL3=AZ$2),AZ3+0.1,IF(AND($AL5="",$AL3&lt;&gt;AZ$2),AZ3,IF(AND($AL5&lt;&gt;AZ$2,$AL3=AZ$2),AZ3+0.1,IF(AND($AL5=AZ$2,$AL3&lt;&gt;AZ$2),AZ3+0.9,IF(AND($AL3=$AL5,$AL5=AZ$2),AZ3+1,IF(AND($AL5=AZ$2,$AL3=""),AZ3+0.9,AZ3)))))))</f>
        <v>#N/A</v>
      </c>
      <c r="BA5" s="17" t="e">
        <f>IF(COUNTA($AL$3:$AL$28)=0,"",IF(AND($AL5="",$AL3=BA$2),BA3+0.1,IF(AND($AL5="",$AL3&lt;&gt;BA$2),BA3,IF(AND($AL5&lt;&gt;BA$2,$AL3=BA$2),BA3+0.1,IF(AND($AL5=BA$2,$AL3&lt;&gt;BA$2),BA3+0.9,IF(AND($AL3=$AL5,$AL5=BA$2),BA3+1,IF(AND($AL5=BA$2,$AL3=""),BA3+0.9,BA3)))))))</f>
        <v>#N/A</v>
      </c>
      <c r="BB5" s="17" t="e">
        <f>IF(COUNTA($AL$3:$AL$28)=0,"",IF(AND($AL5="",$AL3=BB$2),BB3+0.1,IF(AND($AL5="",$AL3&lt;&gt;BB$2),BB3,IF(AND($AL5&lt;&gt;BB$2,$AL3=BB$2),BB3+0.1,IF(AND($AL5=BB$2,$AL3&lt;&gt;BB$2),BB3+0.9,IF(AND($AL3=$AL5,$AL5=BB$2),BB3+1,IF(AND($AL5=BB$2,$AL3=""),BB3+0.9,BB3)))))))</f>
        <v>#N/A</v>
      </c>
      <c r="BC5" s="17" t="e">
        <f>IF(COUNTA($AL$3:$AL$28)=0,"",IF(AND($AL5="",$AL3=BC$2),BC3+0.1,IF(AND($AL5="",$AL3&lt;&gt;BC$2),BC3,IF(AND($AL5&lt;&gt;BC$2,$AL3=BC$2),BC3+0.1,IF(AND($AL5=BC$2,$AL3&lt;&gt;BC$2),BC3+0.9,IF(AND($AL3=$AL5,$AL5=BC$2),BC3+1,IF(AND($AL5=BC$2,$AL3=""),BC3+0.9,BC3)))))))</f>
        <v>#N/A</v>
      </c>
      <c r="BD5" s="17" t="e">
        <f>IF(COUNTA($AM$3:$AM$28)=0,"",IF(AND($AM5="",$AM3=BD$2),BD3+0.1,IF(AND($AM5="",$AM3&lt;&gt;BD$2),BD3,IF(AND($AM5&lt;&gt;BD$2,$AM3=BD$2),BD3+0.1,IF(AND($AM5=BD$2,$AM3&lt;&gt;BD$2),BD3+0.9,IF(AND($AM3=$AM5,$AM5=BD$2),BD3+1,IF(AND($AM5=BD$2,$AM3=""),BD3+0.9,BD3)))))))</f>
        <v>#N/A</v>
      </c>
      <c r="BE5" s="17" t="e">
        <f>IF(COUNTA($AM$3:$AM$28)=0,"",IF(AND($AM5="",$AM3=BE$2),BE3+0.1,IF(AND($AM5="",$AM3&lt;&gt;BE$2),BE3,IF(AND($AM5&lt;&gt;BE$2,$AM3=BE$2),BE3+0.1,IF(AND($AM5=BE$2,$AM3&lt;&gt;BE$2),BE3+0.9,IF(AND($AM3=$AM5,$AM5=BE$2),BE3+1,IF(AND($AM5=BE$2,$AM3=""),BE3+0.9,BE3)))))))</f>
        <v>#N/A</v>
      </c>
      <c r="BF5" s="17" t="e">
        <f>IF(COUNTA($AM$3:$AM$28)=0,"",IF(AND($AM5="",$AM3=BF$2),BF3+0.1,IF(AND($AM5="",$AM3&lt;&gt;BF$2),BF3,IF(AND($AM5&lt;&gt;BF$2,$AM3=BF$2),BF3+0.1,IF(AND($AM5=BF$2,$AM3&lt;&gt;BF$2),BF3+0.9,IF(AND($AM3=$AM5,$AM5=BF$2),BF3+1,IF(AND($AM5=BF$2,$AM3=""),BF3+0.9,BF3)))))))</f>
        <v>#N/A</v>
      </c>
      <c r="BG5" s="17" t="e">
        <f>IF(COUNTA($AM$3:$AM$28)=0,"",IF(AND($AM5="",$AM3=BG$2),BG3+0.1,IF(AND($AM5="",$AM3&lt;&gt;BG$2),BG3,IF(AND($AM5&lt;&gt;BG$2,$AM3=BG$2),BG3+0.1,IF(AND($AM5=BG$2,$AM3&lt;&gt;BG$2),BG3+0.9,IF(AND($AM3=$AM5,$AM5=BG$2),BG3+1,IF(AND($AM5=BG$2,$AM3=""),BG3+0.9,BG3)))))))</f>
        <v>#N/A</v>
      </c>
      <c r="BH5" s="17" t="e">
        <f>IF(COUNTA($AN$3:$AN$28)=0,"",IF(AND($AN5="",$AN3=BH$2),BH3+0.1,IF(AND($AN5="",$AN3&lt;&gt;BH$2),BH3,IF(AND($AN5&lt;&gt;BH$2,$AN3=BH$2),BH3+0.1,IF(AND($AN5=BH$2,$AN3&lt;&gt;BH$2),BH3+0.9,IF(AND($AN3=$AN5,$AN5=BH$2),BH3+1,IF(AND($AN5=BH$2,$AN3=""),BH3+0.9,BH3)))))))</f>
        <v>#N/A</v>
      </c>
      <c r="BI5" s="17" t="e">
        <f>IF(COUNTA($AN$3:$AN$28)=0,"",IF(AND($AN5="",$AN3=BI$2),BI3+0.1,IF(AND($AN5="",$AN3&lt;&gt;BI$2),BI3,IF(AND($AN5&lt;&gt;BI$2,$AN3=BI$2),BI3+0.1,IF(AND($AN5=BI$2,$AN3&lt;&gt;BI$2),BI3+0.9,IF(AND($AN3=$AN5,$AN5=BI$2),BI3+1,IF(AND($AN5=BI$2,$AN3=""),BI3+0.9,BI3)))))))</f>
        <v>#N/A</v>
      </c>
      <c r="BJ5" s="17" t="e">
        <f>IF(COUNTA($AN$3:$AN$28)=0,"",IF(AND($AN5="",$AN3=BJ$2),BJ3+0.1,IF(AND($AN5="",$AN3&lt;&gt;BJ$2),BJ3,IF(AND($AN5&lt;&gt;BJ$2,$AN3=BJ$2),BJ3+0.1,IF(AND($AN5=BJ$2,$AN3&lt;&gt;BJ$2),BJ3+0.9,IF(AND($AN3=$AN5,$AN5=BJ$2),BJ3+1,IF(AND($AN5=BJ$2,$AN3=""),BJ3+0.9,BJ3)))))))</f>
        <v>#N/A</v>
      </c>
      <c r="BK5" s="17" t="e">
        <f>IF(COUNTA($AN$3:$AN$28)=0,"",IF(AND($AN5="",$AN3=BK$2),BK3+0.1,IF(AND($AN5="",$AN3&lt;&gt;BK$2),BK3,IF(AND($AN5&lt;&gt;BK$2,$AN3=BK$2),BK3+0.1,IF(AND($AN5=BK$2,$AN3&lt;&gt;BK$2),BK3+0.9,IF(AND($AN3=$AN5,$AN5=BK$2),BK3+1,IF(AND($AN5=BK$2,$AN3=""),BK3+0.9,BK3)))))))</f>
        <v>#N/A</v>
      </c>
      <c r="BL5" s="17" t="e">
        <f>IF(COUNTA($AO$3:$AO$28)=0,"",IF(AND($AO5="",$AO3=BL$2),BL3+0.1,IF(AND($AO5="",$AO3&lt;&gt;BL$2),BL3,IF(AND($AO5&lt;&gt;BL$2,$AO3=BL$2),BL3+0.1,IF(AND($AO5=BL$2,$AO3&lt;&gt;BL$2),BL3+0.9,IF(AND($AO3=$AO5,$AO5=BL$2),BL3+1,IF(AND($AO5=BL$2,$AO3=""),BL3+0.9,BL3)))))))</f>
        <v>#N/A</v>
      </c>
      <c r="BM5" s="17" t="e">
        <f>IF(COUNTA($AO$3:$AO$28)=0,"",IF(AND($AO5="",$AO3=BM$2),BM3+0.1,IF(AND($AO5="",$AO3&lt;&gt;BM$2),BM3,IF(AND($AO5&lt;&gt;BM$2,$AO3=BM$2),BM3+0.1,IF(AND($AO5=BM$2,$AO3&lt;&gt;BM$2),BM3+0.9,IF(AND($AO3=$AO5,$AO5=BM$2),BM3+1,IF(AND($AO5=BM$2,$AO3=""),BM3+0.9,BM3)))))))</f>
        <v>#N/A</v>
      </c>
      <c r="BN5" s="17" t="e">
        <f>IF(COUNTA($AO$3:$AO$28)=0,"",IF(AND($AO5="",$AO3=BN$2),BN3+0.1,IF(AND($AO5="",$AO3&lt;&gt;BN$2),BN3,IF(AND($AO5&lt;&gt;BN$2,$AO3=BN$2),BN3+0.1,IF(AND($AO5=BN$2,$AO3&lt;&gt;BN$2),BN3+0.9,IF(AND($AO3=$AO5,$AO5=BN$2),BN3+1,IF(AND($AO5=BN$2,$AO3=""),BN3+0.9,BN3)))))))</f>
        <v>#N/A</v>
      </c>
      <c r="BO5" s="17" t="e">
        <f>IF(COUNTA($AO$3:$AO$28)=0,"",IF(AND($AO5="",$AO3=BO$2),BO3+0.1,IF(AND($AO5="",$AO3&lt;&gt;BO$2),BO3,IF(AND($AO5&lt;&gt;BO$2,$AO3=BO$2),BO3+0.1,IF(AND($AO5=BO$2,$AO3&lt;&gt;BO$2),BO3+0.9,IF(AND($AO3=$AO5,$AO5=BO$2),BO3+1,IF(AND($AO5=BO$2,$AO3=""),BO3+0.9,BO3)))))))</f>
        <v>#N/A</v>
      </c>
      <c r="BP5" s="17" t="e">
        <f>IF(COUNTA($AP$3:$AP$28)=0,"",IF(AND($AP5="",$AP3=BP$2),BP3+0.1,IF(AND($AP5="",$AP3&lt;&gt;BP$2),BP3,IF(AND($AP5&lt;&gt;BP$2,$AP3=BP$2),BP3+0.1,IF(AND($AP5=BP$2,$AP3&lt;&gt;BP$2),BP3+0.9,IF(AND($AP3=$AP5,$AP5=BP$2),BP3+1,IF(AND($AP5=BP$2,$AP3=""),BP3+0.9,BP3)))))))</f>
        <v>#N/A</v>
      </c>
      <c r="BQ5" s="17" t="e">
        <f>IF(COUNTA($AP$3:$AP$28)=0,"",IF(AND($AP5="",$AP3=BQ$2),BQ3+0.1,IF(AND($AP5="",$AP3&lt;&gt;BQ$2),BQ3,IF(AND($AP5&lt;&gt;BQ$2,$AP3=BQ$2),BQ3+0.1,IF(AND($AP5=BQ$2,$AP3&lt;&gt;BQ$2),BQ3+0.9,IF(AND($AP3=$AP5,$AP5=BQ$2),BQ3+1,IF(AND($AP5=BQ$2,$AP3=""),BQ3+0.9,BQ3)))))))</f>
        <v>#N/A</v>
      </c>
      <c r="BR5" s="17" t="e">
        <f>IF(COUNTA($AP$3:$AP$28)=0,"",IF(AND($AP5="",$AP3=BR$2),BR3+0.1,IF(AND($AP5="",$AP3&lt;&gt;BR$2),BR3,IF(AND($AP5&lt;&gt;BR$2,$AP3=BR$2),BR3+0.1,IF(AND($AP5=BR$2,$AP3&lt;&gt;BR$2),BR3+0.9,IF(AND($AP3=$AP5,$AP5=BR$2),BR3+1,IF(AND($AP5=BR$2,$AP3=""),BR3+0.9,BR3)))))))</f>
        <v>#N/A</v>
      </c>
      <c r="BS5" s="17" t="e">
        <f>IF(COUNTA($AP$3:$AP$28)=0,"",IF(AND($AP5="",$AP3=BS$2),BS3+0.1,IF(AND($AP5="",$AP3&lt;&gt;BS$2),BS3,IF(AND($AP5&lt;&gt;BS$2,$AP3=BS$2),BS3+0.1,IF(AND($AP5=BS$2,$AP3&lt;&gt;BS$2),BS3+0.9,IF(AND($AP3=$AP5,$AP5=BS$2),BS3+1,IF(AND($AP5=BS$2,$AP3=""),BS3+0.9,BS3)))))))</f>
        <v>#N/A</v>
      </c>
    </row>
    <row r="6" spans="1:73" ht="18" customHeight="1" x14ac:dyDescent="0.2">
      <c r="A6" s="112" t="s">
        <v>71</v>
      </c>
      <c r="B6" s="112"/>
      <c r="C6" s="60" t="str">
        <f>IF((COUNTA('Résultats test rentrée maths'!D9:D10))&lt;&gt;2,"⌛",(ROUND(AVERAGE('Résultats test rentrée maths'!D9:D10),0)))</f>
        <v>⌛</v>
      </c>
      <c r="D6" s="60" t="str">
        <f>IF((COUNTA('Résultats test rentrée maths'!E9:E10))&lt;&gt;2,"⌛",(ROUND(AVERAGE('Résultats test rentrée maths'!E9:E10),0)))</f>
        <v>⌛</v>
      </c>
      <c r="E6" s="60" t="str">
        <f>IF((COUNTA('Résultats test rentrée maths'!F9:F10))&lt;&gt;2,"⌛",(ROUND(AVERAGE('Résultats test rentrée maths'!F9:F10),0)))</f>
        <v>⌛</v>
      </c>
      <c r="F6" s="60" t="str">
        <f>IF((COUNTA('Résultats test rentrée maths'!G9:G10))&lt;&gt;2,"⌛",(ROUND(AVERAGE('Résultats test rentrée maths'!G9:G10),0)))</f>
        <v>⌛</v>
      </c>
      <c r="G6" s="60" t="str">
        <f>IF((COUNTA('Résultats test rentrée maths'!H9:H10))&lt;&gt;2,"⌛",(ROUND(AVERAGE('Résultats test rentrée maths'!H9:H10),0)))</f>
        <v>⌛</v>
      </c>
      <c r="H6" s="60" t="str">
        <f>IF((COUNTA('Résultats test rentrée maths'!I9:I10))&lt;&gt;2,"⌛",(ROUND(AVERAGE('Résultats test rentrée maths'!I9:I10),0)))</f>
        <v>⌛</v>
      </c>
      <c r="I6" s="60" t="str">
        <f>IF((COUNTA('Résultats test rentrée maths'!J9:J10))&lt;&gt;2,"⌛",(ROUND(AVERAGE('Résultats test rentrée maths'!J9:J10),0)))</f>
        <v>⌛</v>
      </c>
      <c r="J6" s="60" t="str">
        <f>IF((COUNTA('Résultats test rentrée maths'!K9:K10))&lt;&gt;2,"⌛",(ROUND(AVERAGE('Résultats test rentrée maths'!K9:K10),0)))</f>
        <v>⌛</v>
      </c>
      <c r="K6" s="60" t="str">
        <f>IF((COUNTA('Résultats test rentrée maths'!L9:L10))&lt;&gt;2,"⌛",(ROUND(AVERAGE('Résultats test rentrée maths'!L9:L10),0)))</f>
        <v>⌛</v>
      </c>
      <c r="L6" s="60" t="str">
        <f>IF((COUNTA('Résultats test rentrée maths'!M9:M10))&lt;&gt;2,"⌛",(ROUND(AVERAGE('Résultats test rentrée maths'!M9:M10),0)))</f>
        <v>⌛</v>
      </c>
      <c r="M6" s="60" t="str">
        <f>IF((COUNTA('Résultats test rentrée maths'!N9:N10))&lt;&gt;2,"⌛",(ROUND(AVERAGE('Résultats test rentrée maths'!N9:N10),0)))</f>
        <v>⌛</v>
      </c>
      <c r="N6" s="60" t="str">
        <f>IF((COUNTA('Résultats test rentrée maths'!O9:O10))&lt;&gt;2,"⌛",(ROUND(AVERAGE('Résultats test rentrée maths'!O9:O10),0)))</f>
        <v>⌛</v>
      </c>
      <c r="O6" s="60" t="str">
        <f>IF((COUNTA('Résultats test rentrée maths'!P9:P10))&lt;&gt;2,"⌛",(ROUND(AVERAGE('Résultats test rentrée maths'!P9:P10),0)))</f>
        <v>⌛</v>
      </c>
      <c r="P6" s="60" t="str">
        <f>IF((COUNTA('Résultats test rentrée maths'!Q9:Q10))&lt;&gt;2,"⌛",(ROUND(AVERAGE('Résultats test rentrée maths'!Q9:Q10),0)))</f>
        <v>⌛</v>
      </c>
      <c r="Q6" s="60" t="str">
        <f>IF((COUNTA('Résultats test rentrée maths'!R9:R10))&lt;&gt;2,"⌛",(ROUND(AVERAGE('Résultats test rentrée maths'!R9:R10),0)))</f>
        <v>⌛</v>
      </c>
      <c r="R6" s="60" t="str">
        <f>IF((COUNTA('Résultats test rentrée maths'!S9:S10))&lt;&gt;2,"⌛",(ROUND(AVERAGE('Résultats test rentrée maths'!S9:S10),0)))</f>
        <v>⌛</v>
      </c>
      <c r="S6" s="60" t="str">
        <f>IF((COUNTA('Résultats test rentrée maths'!T9:T10))&lt;&gt;2,"⌛",(ROUND(AVERAGE('Résultats test rentrée maths'!T9:T10),0)))</f>
        <v>⌛</v>
      </c>
      <c r="T6" s="60" t="str">
        <f>IF((COUNTA('Résultats test rentrée maths'!U9:U10))&lt;&gt;2,"⌛",(ROUND(AVERAGE('Résultats test rentrée maths'!U9:U10),0)))</f>
        <v>⌛</v>
      </c>
      <c r="U6" s="60" t="str">
        <f>IF((COUNTA('Résultats test rentrée maths'!V9:V10))&lt;&gt;2,"⌛",(ROUND(AVERAGE('Résultats test rentrée maths'!V9:V10),0)))</f>
        <v>⌛</v>
      </c>
      <c r="V6" s="60" t="str">
        <f>IF((COUNTA('Résultats test rentrée maths'!W9:W10))&lt;&gt;2,"⌛",(ROUND(AVERAGE('Résultats test rentrée maths'!W9:W10),0)))</f>
        <v>⌛</v>
      </c>
      <c r="W6" s="60" t="str">
        <f>IF((COUNTA('Résultats test rentrée maths'!X9:X10))&lt;&gt;2,"⌛",(ROUND(AVERAGE('Résultats test rentrée maths'!X9:X10),0)))</f>
        <v>⌛</v>
      </c>
      <c r="X6" s="60" t="str">
        <f>IF((COUNTA('Résultats test rentrée maths'!Y9:Y10))&lt;&gt;2,"⌛",(ROUND(AVERAGE('Résultats test rentrée maths'!Y9:Y10),0)))</f>
        <v>⌛</v>
      </c>
      <c r="Y6" s="60" t="str">
        <f>IF((COUNTA('Résultats test rentrée maths'!Z9:Z10))&lt;&gt;2,"⌛",(ROUND(AVERAGE('Résultats test rentrée maths'!Z9:Z10),0)))</f>
        <v>⌛</v>
      </c>
      <c r="Z6" s="60" t="str">
        <f>IF((COUNTA('Résultats test rentrée maths'!AA9:AA10))&lt;&gt;2,"⌛",(ROUND(AVERAGE('Résultats test rentrée maths'!AA9:AA10),0)))</f>
        <v>⌛</v>
      </c>
      <c r="AA6" s="60" t="str">
        <f>IF((COUNTA('Résultats test rentrée maths'!AB9:AB10))&lt;&gt;2,"⌛",(ROUND(AVERAGE('Résultats test rentrée maths'!AB9:AB10),0)))</f>
        <v>⌛</v>
      </c>
      <c r="AB6" s="60" t="str">
        <f>IF((COUNTA('Résultats test rentrée maths'!AC9:AC10))&lt;&gt;2,"⌛",(ROUND(AVERAGE('Résultats test rentrée maths'!AC9:AC10),0)))</f>
        <v>⌛</v>
      </c>
      <c r="AC6" s="60" t="str">
        <f>IF((COUNTA('Résultats test rentrée maths'!AD9:AD10))&lt;&gt;2,"⌛",(ROUND(AVERAGE('Résultats test rentrée maths'!AD9:AD10),0)))</f>
        <v>⌛</v>
      </c>
      <c r="AD6" s="60" t="str">
        <f>IF((COUNTA('Résultats test rentrée maths'!AE9:AE10))&lt;&gt;2,"⌛",(ROUND(AVERAGE('Résultats test rentrée maths'!AE9:AE10),0)))</f>
        <v>⌛</v>
      </c>
      <c r="AE6" s="60" t="str">
        <f>IF((COUNTA('Résultats test rentrée maths'!AF9:AF10))&lt;&gt;2,"⌛",(ROUND(AVERAGE('Résultats test rentrée maths'!AF9:AF10),0)))</f>
        <v>⌛</v>
      </c>
      <c r="AF6" s="60" t="str">
        <f>IF((COUNTA('Résultats test rentrée maths'!AG9:AG10))&lt;&gt;2,"⌛",(ROUND(AVERAGE('Résultats test rentrée maths'!AG9:AG10),0)))</f>
        <v>⌛</v>
      </c>
      <c r="AH6" s="17" t="str">
        <f t="shared" ref="AH6" si="9">A8</f>
        <v xml:space="preserve">Calculer avec des nombres entiers </v>
      </c>
      <c r="AI6" s="17" t="str">
        <f>'Mes élèves'!A3</f>
        <v>Elève 2</v>
      </c>
      <c r="AJ6" s="17" t="e">
        <f t="shared" si="0"/>
        <v>#N/A</v>
      </c>
      <c r="AK6" s="17" t="e">
        <f t="shared" si="0"/>
        <v>#N/A</v>
      </c>
      <c r="AL6" s="17" t="e">
        <f t="shared" si="0"/>
        <v>#N/A</v>
      </c>
      <c r="AM6" s="17" t="e">
        <f t="shared" si="0"/>
        <v>#N/A</v>
      </c>
      <c r="AN6" s="17" t="e">
        <f t="shared" si="0"/>
        <v>#N/A</v>
      </c>
      <c r="AO6" s="17" t="e">
        <f t="shared" si="0"/>
        <v>#N/A</v>
      </c>
      <c r="AP6" s="17" t="e">
        <f t="shared" si="0"/>
        <v>#N/A</v>
      </c>
      <c r="AR6" s="17" t="e">
        <f>IF(COUNTA($AJ$3:$AJ$28)=0,"",IF(AND($AJ6="",$AJ3=AR$2),AR3+0.1,IF(AND($AJ6="",$AJ3&lt;&gt;AR$2),AR3,IF(AND($AJ6&lt;&gt;AR$2,$AJ3=AR$2),AR3+0.1,IF(AND($AJ6=AR$2,$AJ3&lt;&gt;AR$2),AR3+0.9,IF(AND($AJ3=$AJ6,$AJ6=AR$2),AR3+1,IF(AND($AJ6=AR$2,$AJ3=""),AR3+0.9,AR3)))))))</f>
        <v>#N/A</v>
      </c>
      <c r="AS6" s="17" t="e">
        <f>IF(COUNTA($AJ$3:$AJ$28)=0,"",IF(AND($AJ6="",$AJ3=AS$2),AS3+0.1,IF(AND($AJ6="",$AJ3&lt;&gt;AS$2),AS3,IF(AND($AJ6&lt;&gt;AS$2,$AJ3=AS$2),AS3+0.1,IF(AND($AJ6=AS$2,$AJ3&lt;&gt;AS$2),AS3+0.9,IF(AND($AJ3=$AJ6,$AJ6=AS$2),AS3+1,IF(AND($AJ6=AS$2,$AJ3=""),AS3+0.9,AS3)))))))</f>
        <v>#N/A</v>
      </c>
      <c r="AT6" s="17" t="e">
        <f>IF(COUNTA($AJ$3:$AJ$28)=0,"",IF(AND($AJ6="",$AJ3=AT$2),AT3+0.1,IF(AND($AJ6="",$AJ3&lt;&gt;AT$2),AT3,IF(AND($AJ6&lt;&gt;AT$2,$AJ3=AT$2),AT3+0.1,IF(AND($AJ6=AT$2,$AJ3&lt;&gt;AT$2),AT3+0.9,IF(AND($AJ3=$AJ6,$AJ6=AT$2),AT3+1,IF(AND($AJ6=AT$2,$AJ3=""),AT3+0.9,AT3)))))))</f>
        <v>#N/A</v>
      </c>
      <c r="AU6" s="17" t="e">
        <f>IF(COUNTA($AJ$3:$AJ$28)=0,"",IF(AND($AJ6="",$AJ3=AU$2),AU3+0.1,IF(AND($AJ6="",$AJ3&lt;&gt;AU$2),AU3,IF(AND($AJ6&lt;&gt;AU$2,$AJ3=AU$2),AU3+0.1,IF(AND($AJ6=AU$2,$AJ3&lt;&gt;AU$2),AU3+0.9,IF(AND($AJ3=$AJ6,$AJ6=AU$2),AU3+1,IF(AND($AJ6=AU$2,$AJ3=""),AU3+0.9,AU3)))))))</f>
        <v>#N/A</v>
      </c>
      <c r="AV6" s="17" t="e">
        <f>IF(COUNTA($AK$3:$AK$28)=0,"",IF(AND($AK6="",$AK3=AV$2),AV3+0.1,IF(AND($AK6="",$AK3&lt;&gt;AV$2),AV3,IF(AND($AK6&lt;&gt;AV$2,$AK3=AV$2),AV3+0.1,IF(AND($AK6=AV$2,$AK3&lt;&gt;AV$2),AV3+0.9,IF(AND($AK3=$AK6,$AK6=AV$2),AV3+1,IF(AND($AK6=AV$2,$AK3=""),AV3+0.9,AV3)))))))</f>
        <v>#N/A</v>
      </c>
      <c r="AW6" s="17" t="e">
        <f>IF(COUNTA($AK$3:$AK$28)=0,"",IF(AND($AK6="",$AK3=AW$2),AW3+0.1,IF(AND($AK6="",$AK3&lt;&gt;AW$2),AW3,IF(AND($AK6&lt;&gt;AW$2,$AK3=AW$2),AW3+0.1,IF(AND($AK6=AW$2,$AK3&lt;&gt;AW$2),AW3+0.9,IF(AND($AK3=$AK6,$AK6=AW$2),AW3+1,IF(AND($AK6=AW$2,$AK3=""),AW3+0.9,AW3)))))))</f>
        <v>#N/A</v>
      </c>
      <c r="AX6" s="17" t="e">
        <f>IF(COUNTA($AK$3:$AK$28)=0,"",IF(AND($AK6="",$AK3=AX$2),AX3+0.1,IF(AND($AK6="",$AK3&lt;&gt;AX$2),AX3,IF(AND($AK6&lt;&gt;AX$2,$AK3=AX$2),AX3+0.1,IF(AND($AK6=AX$2,$AK3&lt;&gt;AX$2),AX3+0.9,IF(AND($AK3=$AK6,$AK6=AX$2),AX3+1,IF(AND($AK6=AX$2,$AK3=""),AX3+0.9,AX3)))))))</f>
        <v>#N/A</v>
      </c>
      <c r="AY6" s="17" t="e">
        <f>IF(COUNTA($AK$3:$AK$28)=0,"",IF(AND($AK6="",$AK3=AY$2),AY3+0.1,IF(AND($AK6="",$AK3&lt;&gt;AY$2),AY3,IF(AND($AK6&lt;&gt;AY$2,$AK3=AY$2),AY3+0.1,IF(AND($AK6=AY$2,$AK3&lt;&gt;AY$2),AY3+0.9,IF(AND($AK3=$AK6,$AK6=AY$2),AY3+1,IF(AND($AK6=AY$2,$AK3=""),AY3+0.9,AY3)))))))</f>
        <v>#N/A</v>
      </c>
      <c r="AZ6" s="17" t="e">
        <f>IF(COUNTA($AL$3:$AL$28)=0,"",IF(AND($AL6="",$AL3=AZ$2),AZ3+0.1,IF(AND($AL6="",$AL3&lt;&gt;AZ$2),AZ3,IF(AND($AL6&lt;&gt;AZ$2,$AL3=AZ$2),AZ3+0.1,IF(AND($AL6=AZ$2,$AL3&lt;&gt;AZ$2),AZ3+0.9,IF(AND($AL3=$AL6,$AL6=AZ$2),AZ3+1,IF(AND($AL6=AZ$2,$AL3=""),AZ3+0.9,AZ3)))))))</f>
        <v>#N/A</v>
      </c>
      <c r="BA6" s="17" t="e">
        <f>IF(COUNTA($AL$3:$AL$28)=0,"",IF(AND($AL6="",$AL3=BA$2),BA3+0.1,IF(AND($AL6="",$AL3&lt;&gt;BA$2),BA3,IF(AND($AL6&lt;&gt;BA$2,$AL3=BA$2),BA3+0.1,IF(AND($AL6=BA$2,$AL3&lt;&gt;BA$2),BA3+0.9,IF(AND($AL3=$AL6,$AL6=BA$2),BA3+1,IF(AND($AL6=BA$2,$AL3=""),BA3+0.9,BA3)))))))</f>
        <v>#N/A</v>
      </c>
      <c r="BB6" s="17" t="e">
        <f>IF(COUNTA($AL$3:$AL$28)=0,"",IF(AND($AL6="",$AL3=BB$2),BB3+0.1,IF(AND($AL6="",$AL3&lt;&gt;BB$2),BB3,IF(AND($AL6&lt;&gt;BB$2,$AL3=BB$2),BB3+0.1,IF(AND($AL6=BB$2,$AL3&lt;&gt;BB$2),BB3+0.9,IF(AND($AL3=$AL6,$AL6=BB$2),BB3+1,IF(AND($AL6=BB$2,$AL3=""),BB3+0.9,BB3)))))))</f>
        <v>#N/A</v>
      </c>
      <c r="BC6" s="17" t="e">
        <f>IF(COUNTA($AL$3:$AL$28)=0,"",IF(AND($AL6="",$AL3=BC$2),BC3+0.1,IF(AND($AL6="",$AL3&lt;&gt;BC$2),BC3,IF(AND($AL6&lt;&gt;BC$2,$AL3=BC$2),BC3+0.1,IF(AND($AL6=BC$2,$AL3&lt;&gt;BC$2),BC3+0.9,IF(AND($AL3=$AL6,$AL6=BC$2),BC3+1,IF(AND($AL6=BC$2,$AL3=""),BC3+0.9,BC3)))))))</f>
        <v>#N/A</v>
      </c>
      <c r="BD6" s="17" t="e">
        <f>IF(COUNTA($AM$3:$AM$28)=0,"",IF(AND($AM6="",$AM3=BD$2),BD3+0.1,IF(AND($AM6="",$AM3&lt;&gt;BD$2),BD3,IF(AND($AM6&lt;&gt;BD$2,$AM3=BD$2),BD3+0.1,IF(AND($AM6=BD$2,$AM3&lt;&gt;BD$2),BD3+0.9,IF(AND($AM3=$AM6,$AM6=BD$2),BD3+1,IF(AND($AM6=BD$2,$AM3=""),BD3+0.9,BD3)))))))</f>
        <v>#N/A</v>
      </c>
      <c r="BE6" s="17" t="e">
        <f>IF(COUNTA($AM$3:$AM$28)=0,"",IF(AND($AM6="",$AM3=BE$2),BE3+0.1,IF(AND($AM6="",$AM3&lt;&gt;BE$2),BE3,IF(AND($AM6&lt;&gt;BE$2,$AM3=BE$2),BE3+0.1,IF(AND($AM6=BE$2,$AM3&lt;&gt;BE$2),BE3+0.9,IF(AND($AM3=$AM6,$AM6=BE$2),BE3+1,IF(AND($AM6=BE$2,$AM3=""),BE3+0.9,BE3)))))))</f>
        <v>#N/A</v>
      </c>
      <c r="BF6" s="17" t="e">
        <f>IF(COUNTA($AM$3:$AM$28)=0,"",IF(AND($AM6="",$AM3=BF$2),BF3+0.1,IF(AND($AM6="",$AM3&lt;&gt;BF$2),BF3,IF(AND($AM6&lt;&gt;BF$2,$AM3=BF$2),BF3+0.1,IF(AND($AM6=BF$2,$AM3&lt;&gt;BF$2),BF3+0.9,IF(AND($AM3=$AM6,$AM6=BF$2),BF3+1,IF(AND($AM6=BF$2,$AM3=""),BF3+0.9,BF3)))))))</f>
        <v>#N/A</v>
      </c>
      <c r="BG6" s="17" t="e">
        <f>IF(COUNTA($AM$3:$AM$28)=0,"",IF(AND($AM6="",$AM3=BG$2),BG3+0.1,IF(AND($AM6="",$AM3&lt;&gt;BG$2),BG3,IF(AND($AM6&lt;&gt;BG$2,$AM3=BG$2),BG3+0.1,IF(AND($AM6=BG$2,$AM3&lt;&gt;BG$2),BG3+0.9,IF(AND($AM3=$AM6,$AM6=BG$2),BG3+1,IF(AND($AM6=BG$2,$AM3=""),BG3+0.9,BG3)))))))</f>
        <v>#N/A</v>
      </c>
      <c r="BH6" s="17" t="e">
        <f>IF(COUNTA($AN$3:$AN$28)=0,"",IF(AND($AN6="",$AN3=BH$2),BH3+0.1,IF(AND($AN6="",$AN3&lt;&gt;BH$2),BH3,IF(AND($AN6&lt;&gt;BH$2,$AN3=BH$2),BH3+0.1,IF(AND($AN6=BH$2,$AN3&lt;&gt;BH$2),BH3+0.9,IF(AND($AN3=$AN6,$AN6=BH$2),BH3+1,IF(AND($AN6=BH$2,$AN3=""),BH3+0.9,BH3)))))))</f>
        <v>#N/A</v>
      </c>
      <c r="BI6" s="17" t="e">
        <f>IF(COUNTA($AN$3:$AN$28)=0,"",IF(AND($AN6="",$AN3=BI$2),BI3+0.1,IF(AND($AN6="",$AN3&lt;&gt;BI$2),BI3,IF(AND($AN6&lt;&gt;BI$2,$AN3=BI$2),BI3+0.1,IF(AND($AN6=BI$2,$AN3&lt;&gt;BI$2),BI3+0.9,IF(AND($AN3=$AN6,$AN6=BI$2),BI3+1,IF(AND($AN6=BI$2,$AN3=""),BI3+0.9,BI3)))))))</f>
        <v>#N/A</v>
      </c>
      <c r="BJ6" s="17" t="e">
        <f>IF(COUNTA($AN$3:$AN$28)=0,"",IF(AND($AN6="",$AN3=BJ$2),BJ3+0.1,IF(AND($AN6="",$AN3&lt;&gt;BJ$2),BJ3,IF(AND($AN6&lt;&gt;BJ$2,$AN3=BJ$2),BJ3+0.1,IF(AND($AN6=BJ$2,$AN3&lt;&gt;BJ$2),BJ3+0.9,IF(AND($AN3=$AN6,$AN6=BJ$2),BJ3+1,IF(AND($AN6=BJ$2,$AN3=""),BJ3+0.9,BJ3)))))))</f>
        <v>#N/A</v>
      </c>
      <c r="BK6" s="17" t="e">
        <f>IF(COUNTA($AN$3:$AN$28)=0,"",IF(AND($AN6="",$AN3=BK$2),BK3+0.1,IF(AND($AN6="",$AN3&lt;&gt;BK$2),BK3,IF(AND($AN6&lt;&gt;BK$2,$AN3=BK$2),BK3+0.1,IF(AND($AN6=BK$2,$AN3&lt;&gt;BK$2),BK3+0.9,IF(AND($AN3=$AN6,$AN6=BK$2),BK3+1,IF(AND($AN6=BK$2,$AN3=""),BK3+0.9,BK3)))))))</f>
        <v>#N/A</v>
      </c>
      <c r="BL6" s="17" t="e">
        <f>IF(COUNTA($AO$3:$AO$28)=0,"",IF(AND($AO6="",$AO3=BL$2),BL3+0.1,IF(AND($AO6="",$AO3&lt;&gt;BL$2),BL3,IF(AND($AO6&lt;&gt;BL$2,$AO3=BL$2),BL3+0.1,IF(AND($AO6=BL$2,$AO3&lt;&gt;BL$2),BL3+0.9,IF(AND($AO3=$AO6,$AO6=BL$2),BL3+1,IF(AND($AO6=BL$2,$AO3=""),BL3+0.9,BL3)))))))</f>
        <v>#N/A</v>
      </c>
      <c r="BM6" s="17" t="e">
        <f>IF(COUNTA($AO$3:$AO$28)=0,"",IF(AND($AO6="",$AO3=BM$2),BM3+0.1,IF(AND($AO6="",$AO3&lt;&gt;BM$2),BM3,IF(AND($AO6&lt;&gt;BM$2,$AO3=BM$2),BM3+0.1,IF(AND($AO6=BM$2,$AO3&lt;&gt;BM$2),BM3+0.9,IF(AND($AO3=$AO6,$AO6=BM$2),BM3+1,IF(AND($AO6=BM$2,$AO3=""),BM3+0.9,BM3)))))))</f>
        <v>#N/A</v>
      </c>
      <c r="BN6" s="17" t="e">
        <f>IF(COUNTA($AO$3:$AO$28)=0,"",IF(AND($AO6="",$AO3=BN$2),BN3+0.1,IF(AND($AO6="",$AO3&lt;&gt;BN$2),BN3,IF(AND($AO6&lt;&gt;BN$2,$AO3=BN$2),BN3+0.1,IF(AND($AO6=BN$2,$AO3&lt;&gt;BN$2),BN3+0.9,IF(AND($AO3=$AO6,$AO6=BN$2),BN3+1,IF(AND($AO6=BN$2,$AO3=""),BN3+0.9,BN3)))))))</f>
        <v>#N/A</v>
      </c>
      <c r="BO6" s="17" t="e">
        <f>IF(COUNTA($AO$3:$AO$28)=0,"",IF(AND($AO6="",$AO3=BO$2),BO3+0.1,IF(AND($AO6="",$AO3&lt;&gt;BO$2),BO3,IF(AND($AO6&lt;&gt;BO$2,$AO3=BO$2),BO3+0.1,IF(AND($AO6=BO$2,$AO3&lt;&gt;BO$2),BO3+0.9,IF(AND($AO3=$AO6,$AO6=BO$2),BO3+1,IF(AND($AO6=BO$2,$AO3=""),BO3+0.9,BO3)))))))</f>
        <v>#N/A</v>
      </c>
      <c r="BP6" s="17" t="e">
        <f>IF(COUNTA($AP$3:$AP$28)=0,"",IF(AND($AP6="",$AP3=BP$2),BP3+0.1,IF(AND($AP6="",$AP3&lt;&gt;BP$2),BP3,IF(AND($AP6&lt;&gt;BP$2,$AP3=BP$2),BP3+0.1,IF(AND($AP6=BP$2,$AP3&lt;&gt;BP$2),BP3+0.9,IF(AND($AP3=$AP6,$AP6=BP$2),BP3+1,IF(AND($AP6=BP$2,$AP3=""),BP3+0.9,BP3)))))))</f>
        <v>#N/A</v>
      </c>
      <c r="BQ6" s="17" t="e">
        <f>IF(COUNTA($AP$3:$AP$28)=0,"",IF(AND($AP6="",$AP3=BQ$2),BQ3+0.1,IF(AND($AP6="",$AP3&lt;&gt;BQ$2),BQ3,IF(AND($AP6&lt;&gt;BQ$2,$AP3=BQ$2),BQ3+0.1,IF(AND($AP6=BQ$2,$AP3&lt;&gt;BQ$2),BQ3+0.9,IF(AND($AP3=$AP6,$AP6=BQ$2),BQ3+1,IF(AND($AP6=BQ$2,$AP3=""),BQ3+0.9,BQ3)))))))</f>
        <v>#N/A</v>
      </c>
      <c r="BR6" s="17" t="e">
        <f>IF(COUNTA($AP$3:$AP$28)=0,"",IF(AND($AP6="",$AP3=BR$2),BR3+0.1,IF(AND($AP6="",$AP3&lt;&gt;BR$2),BR3,IF(AND($AP6&lt;&gt;BR$2,$AP3=BR$2),BR3+0.1,IF(AND($AP6=BR$2,$AP3&lt;&gt;BR$2),BR3+0.9,IF(AND($AP3=$AP6,$AP6=BR$2),BR3+1,IF(AND($AP6=BR$2,$AP3=""),BR3+0.9,BR3)))))))</f>
        <v>#N/A</v>
      </c>
      <c r="BS6" s="17" t="e">
        <f>IF(COUNTA($AP$3:$AP$28)=0,"",IF(AND($AP6="",$AP3=BS$2),BS3+0.1,IF(AND($AP6="",$AP3&lt;&gt;BS$2),BS3,IF(AND($AP6&lt;&gt;BS$2,$AP3=BS$2),BS3+0.1,IF(AND($AP6=BS$2,$AP3&lt;&gt;BS$2),BS3+0.9,IF(AND($AP3=$AP6,$AP6=BS$2),BS3+1,IF(AND($AP6=BS$2,$AP3=""),BS3+0.9,BS3)))))))</f>
        <v>#N/A</v>
      </c>
    </row>
    <row r="7" spans="1:73" ht="18" customHeight="1" x14ac:dyDescent="0.2">
      <c r="A7" s="112" t="s">
        <v>72</v>
      </c>
      <c r="B7" s="112"/>
      <c r="C7" s="60" t="str">
        <f>IF((COUNTA('Résultats test rentrée maths'!D11:D13))&lt;&gt;3,"⌛",(ROUND(AVERAGE('Résultats test rentrée maths'!D11:D13),0)))</f>
        <v>⌛</v>
      </c>
      <c r="D7" s="60" t="str">
        <f>IF((COUNTA('Résultats test rentrée maths'!E11:E13))&lt;&gt;3,"⌛",(ROUND(AVERAGE('Résultats test rentrée maths'!E11:E13),0)))</f>
        <v>⌛</v>
      </c>
      <c r="E7" s="60" t="str">
        <f>IF((COUNTA('Résultats test rentrée maths'!F11:F13))&lt;&gt;3,"⌛",(ROUND(AVERAGE('Résultats test rentrée maths'!F11:F13),0)))</f>
        <v>⌛</v>
      </c>
      <c r="F7" s="60" t="str">
        <f>IF((COUNTA('Résultats test rentrée maths'!G11:G13))&lt;&gt;3,"⌛",(ROUND(AVERAGE('Résultats test rentrée maths'!G11:G13),0)))</f>
        <v>⌛</v>
      </c>
      <c r="G7" s="60" t="str">
        <f>IF((COUNTA('Résultats test rentrée maths'!H11:H13))&lt;&gt;3,"⌛",(ROUND(AVERAGE('Résultats test rentrée maths'!H11:H13),0)))</f>
        <v>⌛</v>
      </c>
      <c r="H7" s="60" t="str">
        <f>IF((COUNTA('Résultats test rentrée maths'!I11:I13))&lt;&gt;3,"⌛",(ROUND(AVERAGE('Résultats test rentrée maths'!I11:I13),0)))</f>
        <v>⌛</v>
      </c>
      <c r="I7" s="60" t="str">
        <f>IF((COUNTA('Résultats test rentrée maths'!J11:J13))&lt;&gt;3,"⌛",(ROUND(AVERAGE('Résultats test rentrée maths'!J11:J13),0)))</f>
        <v>⌛</v>
      </c>
      <c r="J7" s="60" t="str">
        <f>IF((COUNTA('Résultats test rentrée maths'!K11:K13))&lt;&gt;3,"⌛",(ROUND(AVERAGE('Résultats test rentrée maths'!K11:K13),0)))</f>
        <v>⌛</v>
      </c>
      <c r="K7" s="60" t="str">
        <f>IF((COUNTA('Résultats test rentrée maths'!L11:L13))&lt;&gt;3,"⌛",(ROUND(AVERAGE('Résultats test rentrée maths'!L11:L13),0)))</f>
        <v>⌛</v>
      </c>
      <c r="L7" s="60" t="str">
        <f>IF((COUNTA('Résultats test rentrée maths'!M11:M13))&lt;&gt;3,"⌛",(ROUND(AVERAGE('Résultats test rentrée maths'!M11:M13),0)))</f>
        <v>⌛</v>
      </c>
      <c r="M7" s="60" t="str">
        <f>IF((COUNTA('Résultats test rentrée maths'!N11:N13))&lt;&gt;3,"⌛",(ROUND(AVERAGE('Résultats test rentrée maths'!N11:N13),0)))</f>
        <v>⌛</v>
      </c>
      <c r="N7" s="60" t="str">
        <f>IF((COUNTA('Résultats test rentrée maths'!O11:O13))&lt;&gt;3,"⌛",(ROUND(AVERAGE('Résultats test rentrée maths'!O11:O13),0)))</f>
        <v>⌛</v>
      </c>
      <c r="O7" s="60" t="str">
        <f>IF((COUNTA('Résultats test rentrée maths'!P11:P13))&lt;&gt;3,"⌛",(ROUND(AVERAGE('Résultats test rentrée maths'!P11:P13),0)))</f>
        <v>⌛</v>
      </c>
      <c r="P7" s="60" t="str">
        <f>IF((COUNTA('Résultats test rentrée maths'!Q11:Q13))&lt;&gt;3,"⌛",(ROUND(AVERAGE('Résultats test rentrée maths'!Q11:Q13),0)))</f>
        <v>⌛</v>
      </c>
      <c r="Q7" s="60" t="str">
        <f>IF((COUNTA('Résultats test rentrée maths'!R11:R13))&lt;&gt;3,"⌛",(ROUND(AVERAGE('Résultats test rentrée maths'!R11:R13),0)))</f>
        <v>⌛</v>
      </c>
      <c r="R7" s="60" t="str">
        <f>IF((COUNTA('Résultats test rentrée maths'!S11:S13))&lt;&gt;3,"⌛",(ROUND(AVERAGE('Résultats test rentrée maths'!S11:S13),0)))</f>
        <v>⌛</v>
      </c>
      <c r="S7" s="60" t="str">
        <f>IF((COUNTA('Résultats test rentrée maths'!T11:T13))&lt;&gt;3,"⌛",(ROUND(AVERAGE('Résultats test rentrée maths'!T11:T13),0)))</f>
        <v>⌛</v>
      </c>
      <c r="T7" s="60" t="str">
        <f>IF((COUNTA('Résultats test rentrée maths'!U11:U13))&lt;&gt;3,"⌛",(ROUND(AVERAGE('Résultats test rentrée maths'!U11:U13),0)))</f>
        <v>⌛</v>
      </c>
      <c r="U7" s="60" t="str">
        <f>IF((COUNTA('Résultats test rentrée maths'!V11:V13))&lt;&gt;3,"⌛",(ROUND(AVERAGE('Résultats test rentrée maths'!V11:V13),0)))</f>
        <v>⌛</v>
      </c>
      <c r="V7" s="60" t="str">
        <f>IF((COUNTA('Résultats test rentrée maths'!W11:W13))&lt;&gt;3,"⌛",(ROUND(AVERAGE('Résultats test rentrée maths'!W11:W13),0)))</f>
        <v>⌛</v>
      </c>
      <c r="W7" s="60" t="str">
        <f>IF((COUNTA('Résultats test rentrée maths'!X11:X13))&lt;&gt;3,"⌛",(ROUND(AVERAGE('Résultats test rentrée maths'!X11:X13),0)))</f>
        <v>⌛</v>
      </c>
      <c r="X7" s="60" t="str">
        <f>IF((COUNTA('Résultats test rentrée maths'!Y11:Y13))&lt;&gt;3,"⌛",(ROUND(AVERAGE('Résultats test rentrée maths'!Y11:Y13),0)))</f>
        <v>⌛</v>
      </c>
      <c r="Y7" s="60" t="str">
        <f>IF((COUNTA('Résultats test rentrée maths'!Z11:Z13))&lt;&gt;3,"⌛",(ROUND(AVERAGE('Résultats test rentrée maths'!Z11:Z13),0)))</f>
        <v>⌛</v>
      </c>
      <c r="Z7" s="60" t="str">
        <f>IF((COUNTA('Résultats test rentrée maths'!AA11:AA13))&lt;&gt;3,"⌛",(ROUND(AVERAGE('Résultats test rentrée maths'!AA11:AA13),0)))</f>
        <v>⌛</v>
      </c>
      <c r="AA7" s="60" t="str">
        <f>IF((COUNTA('Résultats test rentrée maths'!AB11:AB13))&lt;&gt;3,"⌛",(ROUND(AVERAGE('Résultats test rentrée maths'!AB11:AB13),0)))</f>
        <v>⌛</v>
      </c>
      <c r="AB7" s="60" t="str">
        <f>IF((COUNTA('Résultats test rentrée maths'!AC11:AC13))&lt;&gt;3,"⌛",(ROUND(AVERAGE('Résultats test rentrée maths'!AC11:AC13),0)))</f>
        <v>⌛</v>
      </c>
      <c r="AC7" s="60" t="str">
        <f>IF((COUNTA('Résultats test rentrée maths'!AD11:AD13))&lt;&gt;3,"⌛",(ROUND(AVERAGE('Résultats test rentrée maths'!AD11:AD13),0)))</f>
        <v>⌛</v>
      </c>
      <c r="AD7" s="60" t="str">
        <f>IF((COUNTA('Résultats test rentrée maths'!AE11:AE13))&lt;&gt;3,"⌛",(ROUND(AVERAGE('Résultats test rentrée maths'!AE11:AE13),0)))</f>
        <v>⌛</v>
      </c>
      <c r="AE7" s="60" t="str">
        <f>IF((COUNTA('Résultats test rentrée maths'!AF11:AF13))&lt;&gt;3,"⌛",(ROUND(AVERAGE('Résultats test rentrée maths'!AF11:AF13),0)))</f>
        <v>⌛</v>
      </c>
      <c r="AF7" s="60" t="str">
        <f>IF((COUNTA('Résultats test rentrée maths'!AG11:AG13))&lt;&gt;3,"⌛",(ROUND(AVERAGE('Résultats test rentrée maths'!AG11:AG13),0)))</f>
        <v>⌛</v>
      </c>
      <c r="AH7" s="17" t="str">
        <f t="shared" ref="AH7" si="10">A8</f>
        <v xml:space="preserve">Calculer avec des nombres entiers </v>
      </c>
      <c r="AI7" s="17" t="str">
        <f>'Mes élèves'!A3</f>
        <v>Elève 2</v>
      </c>
      <c r="AJ7" s="17" t="e">
        <f t="shared" si="0"/>
        <v>#N/A</v>
      </c>
      <c r="AK7" s="17" t="e">
        <f t="shared" si="0"/>
        <v>#N/A</v>
      </c>
      <c r="AL7" s="17" t="e">
        <f t="shared" si="0"/>
        <v>#N/A</v>
      </c>
      <c r="AM7" s="17" t="e">
        <f t="shared" si="0"/>
        <v>#N/A</v>
      </c>
      <c r="AN7" s="17" t="e">
        <f t="shared" si="0"/>
        <v>#N/A</v>
      </c>
      <c r="AO7" s="17" t="e">
        <f t="shared" si="0"/>
        <v>#N/A</v>
      </c>
      <c r="AP7" s="17" t="e">
        <f t="shared" si="0"/>
        <v>#N/A</v>
      </c>
      <c r="AR7" s="17" t="e">
        <f t="shared" ref="AR7:AU8" si="11">IF(COUNTA($AJ$3:$AJ$28)=0,"",IF(AND($AJ7="",$AJ3=AR$2),AR3+0.1,IF(AND($AJ7="",$AJ3&lt;&gt;AR$2),AR3,IF(AND($AJ7&lt;&gt;AR$2,$AJ3=AR$2),AR3+0.1,IF(AND($AJ7=AR$2,$AJ3&lt;&gt;AR$2),AR3+0.9,IF(AND($AJ3=$AJ7,$AJ7=AR$2),AR3+1,IF(AND($AJ7=AR$2,$AJ3=""),AR3+0.9,AR3)))))))</f>
        <v>#N/A</v>
      </c>
      <c r="AS7" s="17" t="e">
        <f t="shared" si="11"/>
        <v>#N/A</v>
      </c>
      <c r="AT7" s="17" t="e">
        <f t="shared" si="11"/>
        <v>#N/A</v>
      </c>
      <c r="AU7" s="17" t="e">
        <f t="shared" si="11"/>
        <v>#N/A</v>
      </c>
      <c r="AV7" s="17" t="e">
        <f t="shared" ref="AV7:AY8" si="12">IF(COUNTA($AK$3:$AK$28)=0,"",IF(AND($AK7="",$AK3=AV$2),AV3+0.1,IF(AND($AK7="",$AK3&lt;&gt;AV$2),AV3,IF(AND($AK7&lt;&gt;AV$2,$AK3=AV$2),AV3+0.1,IF(AND($AK7=AV$2,$AK3&lt;&gt;AV$2),AV3+0.9,IF(AND($AK3=$AK7,$AK7=AV$2),AV3+1,IF(AND($AK7=AV$2,$AK3=""),AV3+0.9,AV3)))))))</f>
        <v>#N/A</v>
      </c>
      <c r="AW7" s="17" t="e">
        <f t="shared" si="12"/>
        <v>#N/A</v>
      </c>
      <c r="AX7" s="17" t="e">
        <f t="shared" si="12"/>
        <v>#N/A</v>
      </c>
      <c r="AY7" s="17" t="e">
        <f t="shared" si="12"/>
        <v>#N/A</v>
      </c>
      <c r="AZ7" s="17" t="e">
        <f t="shared" ref="AZ7:BC8" si="13">IF(COUNTA($AL$3:$AL$28)=0,"",IF(AND($AL7="",$AL3=AZ$2),AZ3+0.1,IF(AND($AL7="",$AL3&lt;&gt;AZ$2),AZ3,IF(AND($AL7&lt;&gt;AZ$2,$AL3=AZ$2),AZ3+0.1,IF(AND($AL7=AZ$2,$AL3&lt;&gt;AZ$2),AZ3+0.9,IF(AND($AL3=$AL7,$AL7=AZ$2),AZ3+1,IF(AND($AL7=AZ$2,$AL3=""),AZ3+0.9,AZ3)))))))</f>
        <v>#N/A</v>
      </c>
      <c r="BA7" s="17" t="e">
        <f t="shared" si="13"/>
        <v>#N/A</v>
      </c>
      <c r="BB7" s="17" t="e">
        <f t="shared" si="13"/>
        <v>#N/A</v>
      </c>
      <c r="BC7" s="17" t="e">
        <f t="shared" si="13"/>
        <v>#N/A</v>
      </c>
      <c r="BD7" s="17" t="e">
        <f t="shared" ref="BD7:BG8" si="14">IF(COUNTA($AM$3:$AM$28)=0,"",IF(AND($AM7="",$AM3=BD$2),BD3+0.1,IF(AND($AM7="",$AM3&lt;&gt;BD$2),BD3,IF(AND($AM7&lt;&gt;BD$2,$AM3=BD$2),BD3+0.1,IF(AND($AM7=BD$2,$AM3&lt;&gt;BD$2),BD3+0.9,IF(AND($AM3=$AM7,$AM7=BD$2),BD3+1,IF(AND($AM7=BD$2,$AM3=""),BD3+0.9,BD3)))))))</f>
        <v>#N/A</v>
      </c>
      <c r="BE7" s="17" t="e">
        <f t="shared" si="14"/>
        <v>#N/A</v>
      </c>
      <c r="BF7" s="17" t="e">
        <f t="shared" si="14"/>
        <v>#N/A</v>
      </c>
      <c r="BG7" s="17" t="e">
        <f t="shared" si="14"/>
        <v>#N/A</v>
      </c>
      <c r="BH7" s="17" t="e">
        <f t="shared" ref="BH7:BK8" si="15">IF(COUNTA($AN$3:$AN$28)=0,"",IF(AND($AN7="",$AN3=BH$2),BH3+0.1,IF(AND($AN7="",$AN3&lt;&gt;BH$2),BH3,IF(AND($AN7&lt;&gt;BH$2,$AN3=BH$2),BH3+0.1,IF(AND($AN7=BH$2,$AN3&lt;&gt;BH$2),BH3+0.9,IF(AND($AN3=$AN7,$AN7=BH$2),BH3+1,IF(AND($AN7=BH$2,$AN3=""),BH3+0.9,BH3)))))))</f>
        <v>#N/A</v>
      </c>
      <c r="BI7" s="17" t="e">
        <f t="shared" si="15"/>
        <v>#N/A</v>
      </c>
      <c r="BJ7" s="17" t="e">
        <f t="shared" si="15"/>
        <v>#N/A</v>
      </c>
      <c r="BK7" s="17" t="e">
        <f t="shared" si="15"/>
        <v>#N/A</v>
      </c>
      <c r="BL7" s="17" t="e">
        <f t="shared" ref="BL7:BO8" si="16">IF(COUNTA($AO$3:$AO$28)=0,"",IF(AND($AO7="",$AO3=BL$2),BL3+0.1,IF(AND($AO7="",$AO3&lt;&gt;BL$2),BL3,IF(AND($AO7&lt;&gt;BL$2,$AO3=BL$2),BL3+0.1,IF(AND($AO7=BL$2,$AO3&lt;&gt;BL$2),BL3+0.9,IF(AND($AO3=$AO7,$AO7=BL$2),BL3+1,IF(AND($AO7=BL$2,$AO3=""),BL3+0.9,BL3)))))))</f>
        <v>#N/A</v>
      </c>
      <c r="BM7" s="17" t="e">
        <f t="shared" si="16"/>
        <v>#N/A</v>
      </c>
      <c r="BN7" s="17" t="e">
        <f t="shared" si="16"/>
        <v>#N/A</v>
      </c>
      <c r="BO7" s="17" t="e">
        <f t="shared" si="16"/>
        <v>#N/A</v>
      </c>
      <c r="BP7" s="17" t="e">
        <f t="shared" ref="BP7:BS8" si="17">IF(COUNTA($AP$3:$AP$28)=0,"",IF(AND($AP7="",$AP3=BP$2),BP3+0.1,IF(AND($AP7="",$AP3&lt;&gt;BP$2),BP3,IF(AND($AP7&lt;&gt;BP$2,$AP3=BP$2),BP3+0.1,IF(AND($AP7=BP$2,$AP3&lt;&gt;BP$2),BP3+0.9,IF(AND($AP3=$AP7,$AP7=BP$2),BP3+1,IF(AND($AP7=BP$2,$AP3=""),BP3+0.9,BP3)))))))</f>
        <v>#N/A</v>
      </c>
      <c r="BQ7" s="17" t="e">
        <f t="shared" si="17"/>
        <v>#N/A</v>
      </c>
      <c r="BR7" s="17" t="e">
        <f t="shared" si="17"/>
        <v>#N/A</v>
      </c>
      <c r="BS7" s="17" t="e">
        <f t="shared" si="17"/>
        <v>#N/A</v>
      </c>
    </row>
    <row r="8" spans="1:73" ht="18" customHeight="1" x14ac:dyDescent="0.25">
      <c r="A8" s="112" t="s">
        <v>73</v>
      </c>
      <c r="B8" s="112"/>
      <c r="C8" s="60" t="str">
        <f>IF((COUNTA('Résultats test rentrée maths'!D14:D20))&lt;&gt;7,"⌛",(ROUND(AVERAGE('Résultats test rentrée maths'!D14:D20),0)))</f>
        <v>⌛</v>
      </c>
      <c r="D8" s="60" t="str">
        <f>IF((COUNTA('Résultats test rentrée maths'!E14:E20))&lt;&gt;7,"⌛",(ROUND(AVERAGE('Résultats test rentrée maths'!E14:E20),0)))</f>
        <v>⌛</v>
      </c>
      <c r="E8" s="60" t="str">
        <f>IF((COUNTA('Résultats test rentrée maths'!F14:F20))&lt;&gt;7,"⌛",(ROUND(AVERAGE('Résultats test rentrée maths'!F14:F20),0)))</f>
        <v>⌛</v>
      </c>
      <c r="F8" s="60" t="str">
        <f>IF((COUNTA('Résultats test rentrée maths'!G14:G20))&lt;&gt;7,"⌛",(ROUND(AVERAGE('Résultats test rentrée maths'!G14:G20),0)))</f>
        <v>⌛</v>
      </c>
      <c r="G8" s="60" t="str">
        <f>IF((COUNTA('Résultats test rentrée maths'!H14:H20))&lt;&gt;7,"⌛",(ROUND(AVERAGE('Résultats test rentrée maths'!H14:H20),0)))</f>
        <v>⌛</v>
      </c>
      <c r="H8" s="60" t="str">
        <f>IF((COUNTA('Résultats test rentrée maths'!I14:I20))&lt;&gt;7,"⌛",(ROUND(AVERAGE('Résultats test rentrée maths'!I14:I20),0)))</f>
        <v>⌛</v>
      </c>
      <c r="I8" s="60" t="str">
        <f>IF((COUNTA('Résultats test rentrée maths'!J14:J20))&lt;&gt;7,"⌛",(ROUND(AVERAGE('Résultats test rentrée maths'!J14:J20),0)))</f>
        <v>⌛</v>
      </c>
      <c r="J8" s="60" t="str">
        <f>IF((COUNTA('Résultats test rentrée maths'!K14:K20))&lt;&gt;7,"⌛",(ROUND(AVERAGE('Résultats test rentrée maths'!K14:K20),0)))</f>
        <v>⌛</v>
      </c>
      <c r="K8" s="60" t="str">
        <f>IF((COUNTA('Résultats test rentrée maths'!L14:L20))&lt;&gt;7,"⌛",(ROUND(AVERAGE('Résultats test rentrée maths'!L14:L20),0)))</f>
        <v>⌛</v>
      </c>
      <c r="L8" s="60" t="str">
        <f>IF((COUNTA('Résultats test rentrée maths'!M14:M20))&lt;&gt;7,"⌛",(ROUND(AVERAGE('Résultats test rentrée maths'!M14:M20),0)))</f>
        <v>⌛</v>
      </c>
      <c r="M8" s="60" t="str">
        <f>IF((COUNTA('Résultats test rentrée maths'!N14:N20))&lt;&gt;7,"⌛",(ROUND(AVERAGE('Résultats test rentrée maths'!N14:N20),0)))</f>
        <v>⌛</v>
      </c>
      <c r="N8" s="60" t="str">
        <f>IF((COUNTA('Résultats test rentrée maths'!O14:O20))&lt;&gt;7,"⌛",(ROUND(AVERAGE('Résultats test rentrée maths'!O14:O20),0)))</f>
        <v>⌛</v>
      </c>
      <c r="O8" s="60" t="str">
        <f>IF((COUNTA('Résultats test rentrée maths'!P14:P20))&lt;&gt;7,"⌛",(ROUND(AVERAGE('Résultats test rentrée maths'!P14:P20),0)))</f>
        <v>⌛</v>
      </c>
      <c r="P8" s="60" t="str">
        <f>IF((COUNTA('Résultats test rentrée maths'!Q14:Q20))&lt;&gt;7,"⌛",(ROUND(AVERAGE('Résultats test rentrée maths'!Q14:Q20),0)))</f>
        <v>⌛</v>
      </c>
      <c r="Q8" s="60" t="str">
        <f>IF((COUNTA('Résultats test rentrée maths'!R14:R20))&lt;&gt;7,"⌛",(ROUND(AVERAGE('Résultats test rentrée maths'!R14:R20),0)))</f>
        <v>⌛</v>
      </c>
      <c r="R8" s="60" t="str">
        <f>IF((COUNTA('Résultats test rentrée maths'!S14:S20))&lt;&gt;7,"⌛",(ROUND(AVERAGE('Résultats test rentrée maths'!S14:S20),0)))</f>
        <v>⌛</v>
      </c>
      <c r="S8" s="60" t="str">
        <f>IF((COUNTA('Résultats test rentrée maths'!T14:T20))&lt;&gt;7,"⌛",(ROUND(AVERAGE('Résultats test rentrée maths'!T14:T20),0)))</f>
        <v>⌛</v>
      </c>
      <c r="T8" s="60" t="str">
        <f>IF((COUNTA('Résultats test rentrée maths'!U14:U20))&lt;&gt;7,"⌛",(ROUND(AVERAGE('Résultats test rentrée maths'!U14:U20),0)))</f>
        <v>⌛</v>
      </c>
      <c r="U8" s="60" t="str">
        <f>IF((COUNTA('Résultats test rentrée maths'!V14:V20))&lt;&gt;7,"⌛",(ROUND(AVERAGE('Résultats test rentrée maths'!V14:V20),0)))</f>
        <v>⌛</v>
      </c>
      <c r="V8" s="60" t="str">
        <f>IF((COUNTA('Résultats test rentrée maths'!W14:W20))&lt;&gt;7,"⌛",(ROUND(AVERAGE('Résultats test rentrée maths'!W14:W20),0)))</f>
        <v>⌛</v>
      </c>
      <c r="W8" s="60" t="str">
        <f>IF((COUNTA('Résultats test rentrée maths'!X14:X20))&lt;&gt;7,"⌛",(ROUND(AVERAGE('Résultats test rentrée maths'!X14:X20),0)))</f>
        <v>⌛</v>
      </c>
      <c r="X8" s="60" t="str">
        <f>IF((COUNTA('Résultats test rentrée maths'!Y14:Y20))&lt;&gt;7,"⌛",(ROUND(AVERAGE('Résultats test rentrée maths'!Y14:Y20),0)))</f>
        <v>⌛</v>
      </c>
      <c r="Y8" s="60" t="str">
        <f>IF((COUNTA('Résultats test rentrée maths'!Z14:Z20))&lt;&gt;7,"⌛",(ROUND(AVERAGE('Résultats test rentrée maths'!Z14:Z20),0)))</f>
        <v>⌛</v>
      </c>
      <c r="Z8" s="60" t="str">
        <f>IF((COUNTA('Résultats test rentrée maths'!AA14:AA20))&lt;&gt;7,"⌛",(ROUND(AVERAGE('Résultats test rentrée maths'!AA14:AA20),0)))</f>
        <v>⌛</v>
      </c>
      <c r="AA8" s="60" t="str">
        <f>IF((COUNTA('Résultats test rentrée maths'!AB14:AB20))&lt;&gt;7,"⌛",(ROUND(AVERAGE('Résultats test rentrée maths'!AB14:AB20),0)))</f>
        <v>⌛</v>
      </c>
      <c r="AB8" s="60" t="str">
        <f>IF((COUNTA('Résultats test rentrée maths'!AC14:AC20))&lt;&gt;7,"⌛",(ROUND(AVERAGE('Résultats test rentrée maths'!AC14:AC20),0)))</f>
        <v>⌛</v>
      </c>
      <c r="AC8" s="60" t="str">
        <f>IF((COUNTA('Résultats test rentrée maths'!AD14:AD20))&lt;&gt;7,"⌛",(ROUND(AVERAGE('Résultats test rentrée maths'!AD14:AD20),0)))</f>
        <v>⌛</v>
      </c>
      <c r="AD8" s="60" t="str">
        <f>IF((COUNTA('Résultats test rentrée maths'!AE14:AE20))&lt;&gt;7,"⌛",(ROUND(AVERAGE('Résultats test rentrée maths'!AE14:AE20),0)))</f>
        <v>⌛</v>
      </c>
      <c r="AE8" s="60" t="str">
        <f>IF((COUNTA('Résultats test rentrée maths'!AF14:AF20))&lt;&gt;7,"⌛",(ROUND(AVERAGE('Résultats test rentrée maths'!AF14:AF20),0)))</f>
        <v>⌛</v>
      </c>
      <c r="AF8" s="60" t="str">
        <f>IF((COUNTA('Résultats test rentrée maths'!AG14:AG20))&lt;&gt;7,"⌛",(ROUND(AVERAGE('Résultats test rentrée maths'!AG14:AG20),0)))</f>
        <v>⌛</v>
      </c>
      <c r="AH8" s="17" t="str">
        <f t="shared" ref="AH8:AH15" si="18">A9</f>
        <v>Composante : GRANDEURS ET MESURES</v>
      </c>
      <c r="AI8" s="17" t="str">
        <f>'Mes élèves'!A4</f>
        <v>Elève 3</v>
      </c>
      <c r="AJ8" s="17" t="e">
        <f t="shared" si="0"/>
        <v>#N/A</v>
      </c>
      <c r="AK8" s="17" t="e">
        <f t="shared" si="0"/>
        <v>#N/A</v>
      </c>
      <c r="AL8" s="17" t="e">
        <f t="shared" si="0"/>
        <v>#N/A</v>
      </c>
      <c r="AM8" s="17" t="e">
        <f t="shared" si="0"/>
        <v>#N/A</v>
      </c>
      <c r="AN8" s="17" t="e">
        <f t="shared" si="0"/>
        <v>#N/A</v>
      </c>
      <c r="AO8" s="17" t="e">
        <f t="shared" si="0"/>
        <v>#N/A</v>
      </c>
      <c r="AP8" s="17" t="e">
        <f t="shared" si="0"/>
        <v>#N/A</v>
      </c>
      <c r="AR8" s="17" t="e">
        <f t="shared" si="11"/>
        <v>#N/A</v>
      </c>
      <c r="AS8" s="17" t="e">
        <f t="shared" si="11"/>
        <v>#N/A</v>
      </c>
      <c r="AT8" s="17" t="e">
        <f t="shared" si="11"/>
        <v>#N/A</v>
      </c>
      <c r="AU8" s="17" t="e">
        <f t="shared" si="11"/>
        <v>#N/A</v>
      </c>
      <c r="AV8" s="17" t="e">
        <f t="shared" si="12"/>
        <v>#N/A</v>
      </c>
      <c r="AW8" s="17" t="e">
        <f t="shared" si="12"/>
        <v>#N/A</v>
      </c>
      <c r="AX8" s="17" t="e">
        <f t="shared" si="12"/>
        <v>#N/A</v>
      </c>
      <c r="AY8" s="17" t="e">
        <f t="shared" si="12"/>
        <v>#N/A</v>
      </c>
      <c r="AZ8" s="17" t="e">
        <f t="shared" si="13"/>
        <v>#N/A</v>
      </c>
      <c r="BA8" s="17" t="e">
        <f t="shared" si="13"/>
        <v>#N/A</v>
      </c>
      <c r="BB8" s="17" t="e">
        <f t="shared" si="13"/>
        <v>#N/A</v>
      </c>
      <c r="BC8" s="17" t="e">
        <f t="shared" si="13"/>
        <v>#N/A</v>
      </c>
      <c r="BD8" s="17" t="e">
        <f t="shared" si="14"/>
        <v>#N/A</v>
      </c>
      <c r="BE8" s="17" t="e">
        <f t="shared" si="14"/>
        <v>#N/A</v>
      </c>
      <c r="BF8" s="17" t="e">
        <f t="shared" si="14"/>
        <v>#N/A</v>
      </c>
      <c r="BG8" s="17" t="e">
        <f t="shared" si="14"/>
        <v>#N/A</v>
      </c>
      <c r="BH8" s="17" t="e">
        <f t="shared" si="15"/>
        <v>#N/A</v>
      </c>
      <c r="BI8" s="17" t="e">
        <f t="shared" si="15"/>
        <v>#N/A</v>
      </c>
      <c r="BJ8" s="17" t="e">
        <f t="shared" si="15"/>
        <v>#N/A</v>
      </c>
      <c r="BK8" s="17" t="e">
        <f t="shared" si="15"/>
        <v>#N/A</v>
      </c>
      <c r="BL8" s="17" t="e">
        <f t="shared" si="16"/>
        <v>#N/A</v>
      </c>
      <c r="BM8" s="17" t="e">
        <f t="shared" si="16"/>
        <v>#N/A</v>
      </c>
      <c r="BN8" s="17" t="e">
        <f t="shared" si="16"/>
        <v>#N/A</v>
      </c>
      <c r="BO8" s="17" t="e">
        <f t="shared" si="16"/>
        <v>#N/A</v>
      </c>
      <c r="BP8" s="17" t="e">
        <f t="shared" si="17"/>
        <v>#N/A</v>
      </c>
      <c r="BQ8" s="17" t="e">
        <f t="shared" si="17"/>
        <v>#N/A</v>
      </c>
      <c r="BR8" s="17" t="e">
        <f t="shared" si="17"/>
        <v>#N/A</v>
      </c>
      <c r="BS8" s="17" t="e">
        <f t="shared" si="17"/>
        <v>#N/A</v>
      </c>
    </row>
    <row r="9" spans="1:73" s="91" customFormat="1" ht="19.5" customHeight="1" x14ac:dyDescent="0.25">
      <c r="A9" s="188" t="s">
        <v>66</v>
      </c>
      <c r="B9" s="189"/>
      <c r="C9" s="90"/>
      <c r="D9" s="90"/>
      <c r="E9" s="90"/>
      <c r="F9" s="90"/>
      <c r="G9" s="90"/>
      <c r="H9" s="90"/>
      <c r="I9" s="90"/>
      <c r="J9" s="90"/>
      <c r="K9" s="90"/>
      <c r="L9" s="90"/>
      <c r="M9" s="90"/>
      <c r="N9" s="90"/>
      <c r="O9" s="90"/>
      <c r="P9" s="90"/>
      <c r="Q9" s="90"/>
      <c r="R9" s="90"/>
      <c r="S9" s="90"/>
      <c r="T9" s="90"/>
      <c r="U9" s="90"/>
      <c r="V9" s="90"/>
      <c r="W9" s="90"/>
      <c r="X9" s="90"/>
      <c r="Y9" s="90"/>
      <c r="Z9" s="90"/>
      <c r="AA9" s="90"/>
      <c r="AB9" s="90"/>
      <c r="AC9" s="90"/>
      <c r="AD9" s="90"/>
      <c r="AE9" s="90"/>
      <c r="AF9" s="90"/>
      <c r="AH9" s="91" t="str">
        <f>A11</f>
        <v>Résoudre des problèmes impliquant des longueurs, des masses, des contenances, des durées, des prix</v>
      </c>
      <c r="AI9" s="91" t="str">
        <f>'Mes élèves'!A5</f>
        <v>Elève 4</v>
      </c>
      <c r="AJ9" s="91" t="e">
        <f t="shared" si="0"/>
        <v>#N/A</v>
      </c>
      <c r="AK9" s="91" t="e">
        <f t="shared" si="0"/>
        <v>#N/A</v>
      </c>
      <c r="AL9" s="91" t="e">
        <f t="shared" si="0"/>
        <v>#N/A</v>
      </c>
      <c r="AM9" s="91" t="e">
        <f t="shared" si="0"/>
        <v>#N/A</v>
      </c>
      <c r="AN9" s="91" t="e">
        <f t="shared" si="0"/>
        <v>#N/A</v>
      </c>
      <c r="AO9" s="91" t="e">
        <f t="shared" si="0"/>
        <v>#N/A</v>
      </c>
      <c r="AP9" s="91" t="e">
        <f t="shared" si="0"/>
        <v>#N/A</v>
      </c>
      <c r="AR9" s="91" t="e">
        <f>IF(COUNTA($AJ$3:$AJ$28)=0,"",IF(AND($AJ9="",$AJ8=AR$2),AR8+0.1,IF(AND($AJ9="",$AJ8&lt;&gt;AR$2),AR8,IF(AND($AJ9&lt;&gt;AR$2,$AJ8=AR$2),AR8+0.1,IF(AND($AJ9=AR$2,$AJ8&lt;&gt;AR$2),AR8+0.9,IF(AND($AJ8=$AJ9,$AJ9=AR$2),AR8+1,IF(AND($AJ9=AR$2,$AJ8=""),AR8+0.9,AR8)))))))</f>
        <v>#N/A</v>
      </c>
      <c r="AS9" s="91" t="e">
        <f>IF(COUNTA($AJ$3:$AJ$28)=0,"",IF(AND($AJ9="",$AJ8=AS$2),AS8+0.1,IF(AND($AJ9="",$AJ8&lt;&gt;AS$2),AS8,IF(AND($AJ9&lt;&gt;AS$2,$AJ8=AS$2),AS8+0.1,IF(AND($AJ9=AS$2,$AJ8&lt;&gt;AS$2),AS8+0.9,IF(AND($AJ8=$AJ9,$AJ9=AS$2),AS8+1,IF(AND($AJ9=AS$2,$AJ8=""),AS8+0.9,AS8)))))))</f>
        <v>#N/A</v>
      </c>
      <c r="AT9" s="91" t="e">
        <f>IF(COUNTA($AJ$3:$AJ$28)=0,"",IF(AND($AJ9="",$AJ8=AT$2),AT8+0.1,IF(AND($AJ9="",$AJ8&lt;&gt;AT$2),AT8,IF(AND($AJ9&lt;&gt;AT$2,$AJ8=AT$2),AT8+0.1,IF(AND($AJ9=AT$2,$AJ8&lt;&gt;AT$2),AT8+0.9,IF(AND($AJ8=$AJ9,$AJ9=AT$2),AT8+1,IF(AND($AJ9=AT$2,$AJ8=""),AT8+0.9,AT8)))))))</f>
        <v>#N/A</v>
      </c>
      <c r="AU9" s="91" t="e">
        <f>IF(COUNTA($AJ$3:$AJ$28)=0,"",IF(AND($AJ9="",$AJ8=AU$2),AU8+0.1,IF(AND($AJ9="",$AJ8&lt;&gt;AU$2),AU8,IF(AND($AJ9&lt;&gt;AU$2,$AJ8=AU$2),AU8+0.1,IF(AND($AJ9=AU$2,$AJ8&lt;&gt;AU$2),AU8+0.9,IF(AND($AJ8=$AJ9,$AJ9=AU$2),AU8+1,IF(AND($AJ9=AU$2,$AJ8=""),AU8+0.9,AU8)))))))</f>
        <v>#N/A</v>
      </c>
      <c r="AV9" s="91" t="e">
        <f>IF(COUNTA($AK$3:$AK$28)=0,"",IF(AND($AK9="",$AK8=AV$2),AV8+0.1,IF(AND($AK9="",$AK8&lt;&gt;AV$2),AV8,IF(AND($AK9&lt;&gt;AV$2,$AK8=AV$2),AV8+0.1,IF(AND($AK9=AV$2,$AK8&lt;&gt;AV$2),AV8+0.9,IF(AND($AK8=$AK9,$AK9=AV$2),AV8+1,IF(AND($AK9=AV$2,$AK8=""),AV8+0.9,AV8)))))))</f>
        <v>#N/A</v>
      </c>
      <c r="AW9" s="91" t="e">
        <f>IF(COUNTA($AK$3:$AK$28)=0,"",IF(AND($AK9="",$AK8=AW$2),AW8+0.1,IF(AND($AK9="",$AK8&lt;&gt;AW$2),AW8,IF(AND($AK9&lt;&gt;AW$2,$AK8=AW$2),AW8+0.1,IF(AND($AK9=AW$2,$AK8&lt;&gt;AW$2),AW8+0.9,IF(AND($AK8=$AK9,$AK9=AW$2),AW8+1,IF(AND($AK9=AW$2,$AK8=""),AW8+0.9,AW8)))))))</f>
        <v>#N/A</v>
      </c>
      <c r="AX9" s="91" t="e">
        <f>IF(COUNTA($AK$3:$AK$28)=0,"",IF(AND($AK9="",$AK8=AX$2),AX8+0.1,IF(AND($AK9="",$AK8&lt;&gt;AX$2),AX8,IF(AND($AK9&lt;&gt;AX$2,$AK8=AX$2),AX8+0.1,IF(AND($AK9=AX$2,$AK8&lt;&gt;AX$2),AX8+0.9,IF(AND($AK8=$AK9,$AK9=AX$2),AX8+1,IF(AND($AK9=AX$2,$AK8=""),AX8+0.9,AX8)))))))</f>
        <v>#N/A</v>
      </c>
      <c r="AY9" s="91" t="e">
        <f>IF(COUNTA($AK$3:$AK$28)=0,"",IF(AND($AK9="",$AK8=AY$2),AY8+0.1,IF(AND($AK9="",$AK8&lt;&gt;AY$2),AY8,IF(AND($AK9&lt;&gt;AY$2,$AK8=AY$2),AY8+0.1,IF(AND($AK9=AY$2,$AK8&lt;&gt;AY$2),AY8+0.9,IF(AND($AK8=$AK9,$AK9=AY$2),AY8+1,IF(AND($AK9=AY$2,$AK8=""),AY8+0.9,AY8)))))))</f>
        <v>#N/A</v>
      </c>
      <c r="AZ9" s="91" t="e">
        <f>IF(COUNTA($AL$3:$AL$28)=0,"",IF(AND($AL9="",$AL8=AZ$2),AZ8+0.1,IF(AND($AL9="",$AL8&lt;&gt;AZ$2),AZ8,IF(AND($AL9&lt;&gt;AZ$2,$AL8=AZ$2),AZ8+0.1,IF(AND($AL9=AZ$2,$AL8&lt;&gt;AZ$2),AZ8+0.9,IF(AND($AL8=$AL9,$AL9=AZ$2),AZ8+1,IF(AND($AL9=AZ$2,$AL8=""),AZ8+0.9,AZ8)))))))</f>
        <v>#N/A</v>
      </c>
      <c r="BA9" s="91" t="e">
        <f>IF(COUNTA($AL$3:$AL$28)=0,"",IF(AND($AL9="",$AL8=BA$2),BA8+0.1,IF(AND($AL9="",$AL8&lt;&gt;BA$2),BA8,IF(AND($AL9&lt;&gt;BA$2,$AL8=BA$2),BA8+0.1,IF(AND($AL9=BA$2,$AL8&lt;&gt;BA$2),BA8+0.9,IF(AND($AL8=$AL9,$AL9=BA$2),BA8+1,IF(AND($AL9=BA$2,$AL8=""),BA8+0.9,BA8)))))))</f>
        <v>#N/A</v>
      </c>
      <c r="BB9" s="91" t="e">
        <f>IF(COUNTA($AL$3:$AL$28)=0,"",IF(AND($AL9="",$AL8=BB$2),BB8+0.1,IF(AND($AL9="",$AL8&lt;&gt;BB$2),BB8,IF(AND($AL9&lt;&gt;BB$2,$AL8=BB$2),BB8+0.1,IF(AND($AL9=BB$2,$AL8&lt;&gt;BB$2),BB8+0.9,IF(AND($AL8=$AL9,$AL9=BB$2),BB8+1,IF(AND($AL9=BB$2,$AL8=""),BB8+0.9,BB8)))))))</f>
        <v>#N/A</v>
      </c>
      <c r="BC9" s="91" t="e">
        <f>IF(COUNTA($AL$3:$AL$28)=0,"",IF(AND($AL9="",$AL8=BC$2),BC8+0.1,IF(AND($AL9="",$AL8&lt;&gt;BC$2),BC8,IF(AND($AL9&lt;&gt;BC$2,$AL8=BC$2),BC8+0.1,IF(AND($AL9=BC$2,$AL8&lt;&gt;BC$2),BC8+0.9,IF(AND($AL8=$AL9,$AL9=BC$2),BC8+1,IF(AND($AL9=BC$2,$AL8=""),BC8+0.9,BC8)))))))</f>
        <v>#N/A</v>
      </c>
      <c r="BD9" s="91" t="e">
        <f>IF(COUNTA($AM$3:$AM$28)=0,"",IF(AND($AM9="",$AM8=BD$2),BD8+0.1,IF(AND($AM9="",$AM8&lt;&gt;BD$2),BD8,IF(AND($AM9&lt;&gt;BD$2,$AM8=BD$2),BD8+0.1,IF(AND($AM9=BD$2,$AM8&lt;&gt;BD$2),BD8+0.9,IF(AND($AM8=$AM9,$AM9=BD$2),BD8+1,IF(AND($AM9=BD$2,$AM8=""),BD8+0.9,BD8)))))))</f>
        <v>#N/A</v>
      </c>
      <c r="BE9" s="91" t="e">
        <f>IF(COUNTA($AM$3:$AM$28)=0,"",IF(AND($AM9="",$AM8=BE$2),BE8+0.1,IF(AND($AM9="",$AM8&lt;&gt;BE$2),BE8,IF(AND($AM9&lt;&gt;BE$2,$AM8=BE$2),BE8+0.1,IF(AND($AM9=BE$2,$AM8&lt;&gt;BE$2),BE8+0.9,IF(AND($AM8=$AM9,$AM9=BE$2),BE8+1,IF(AND($AM9=BE$2,$AM8=""),BE8+0.9,BE8)))))))</f>
        <v>#N/A</v>
      </c>
      <c r="BF9" s="91" t="e">
        <f>IF(COUNTA($AM$3:$AM$28)=0,"",IF(AND($AM9="",$AM8=BF$2),BF8+0.1,IF(AND($AM9="",$AM8&lt;&gt;BF$2),BF8,IF(AND($AM9&lt;&gt;BF$2,$AM8=BF$2),BF8+0.1,IF(AND($AM9=BF$2,$AM8&lt;&gt;BF$2),BF8+0.9,IF(AND($AM8=$AM9,$AM9=BF$2),BF8+1,IF(AND($AM9=BF$2,$AM8=""),BF8+0.9,BF8)))))))</f>
        <v>#N/A</v>
      </c>
      <c r="BG9" s="91" t="e">
        <f>IF(COUNTA($AM$3:$AM$28)=0,"",IF(AND($AM9="",$AM8=BG$2),BG8+0.1,IF(AND($AM9="",$AM8&lt;&gt;BG$2),BG8,IF(AND($AM9&lt;&gt;BG$2,$AM8=BG$2),BG8+0.1,IF(AND($AM9=BG$2,$AM8&lt;&gt;BG$2),BG8+0.9,IF(AND($AM8=$AM9,$AM9=BG$2),BG8+1,IF(AND($AM9=BG$2,$AM8=""),BG8+0.9,BG8)))))))</f>
        <v>#N/A</v>
      </c>
      <c r="BH9" s="91" t="e">
        <f>IF(COUNTA($AN$3:$AN$28)=0,"",IF(AND($AN9="",$AN8=BH$2),BH8+0.1,IF(AND($AN9="",$AN8&lt;&gt;BH$2),BH8,IF(AND($AN9&lt;&gt;BH$2,$AN8=BH$2),BH8+0.1,IF(AND($AN9=BH$2,$AN8&lt;&gt;BH$2),BH8+0.9,IF(AND($AN8=$AN9,$AN9=BH$2),BH8+1,IF(AND($AN9=BH$2,$AN8=""),BH8+0.9,BH8)))))))</f>
        <v>#N/A</v>
      </c>
      <c r="BI9" s="91" t="e">
        <f>IF(COUNTA($AN$3:$AN$28)=0,"",IF(AND($AN9="",$AN8=BI$2),BI8+0.1,IF(AND($AN9="",$AN8&lt;&gt;BI$2),BI8,IF(AND($AN9&lt;&gt;BI$2,$AN8=BI$2),BI8+0.1,IF(AND($AN9=BI$2,$AN8&lt;&gt;BI$2),BI8+0.9,IF(AND($AN8=$AN9,$AN9=BI$2),BI8+1,IF(AND($AN9=BI$2,$AN8=""),BI8+0.9,BI8)))))))</f>
        <v>#N/A</v>
      </c>
      <c r="BJ9" s="91" t="e">
        <f>IF(COUNTA($AN$3:$AN$28)=0,"",IF(AND($AN9="",$AN8=BJ$2),BJ8+0.1,IF(AND($AN9="",$AN8&lt;&gt;BJ$2),BJ8,IF(AND($AN9&lt;&gt;BJ$2,$AN8=BJ$2),BJ8+0.1,IF(AND($AN9=BJ$2,$AN8&lt;&gt;BJ$2),BJ8+0.9,IF(AND($AN8=$AN9,$AN9=BJ$2),BJ8+1,IF(AND($AN9=BJ$2,$AN8=""),BJ8+0.9,BJ8)))))))</f>
        <v>#N/A</v>
      </c>
      <c r="BK9" s="91" t="e">
        <f>IF(COUNTA($AN$3:$AN$28)=0,"",IF(AND($AN9="",$AN8=BK$2),BK8+0.1,IF(AND($AN9="",$AN8&lt;&gt;BK$2),BK8,IF(AND($AN9&lt;&gt;BK$2,$AN8=BK$2),BK8+0.1,IF(AND($AN9=BK$2,$AN8&lt;&gt;BK$2),BK8+0.9,IF(AND($AN8=$AN9,$AN9=BK$2),BK8+1,IF(AND($AN9=BK$2,$AN8=""),BK8+0.9,BK8)))))))</f>
        <v>#N/A</v>
      </c>
      <c r="BL9" s="91" t="e">
        <f>IF(COUNTA($AO$3:$AO$28)=0,"",IF(AND($AO9="",$AO8=BL$2),BL8+0.1,IF(AND($AO9="",$AO8&lt;&gt;BL$2),BL8,IF(AND($AO9&lt;&gt;BL$2,$AO8=BL$2),BL8+0.1,IF(AND($AO9=BL$2,$AO8&lt;&gt;BL$2),BL8+0.9,IF(AND($AO8=$AO9,$AO9=BL$2),BL8+1,IF(AND($AO9=BL$2,$AO8=""),BL8+0.9,BL8)))))))</f>
        <v>#N/A</v>
      </c>
      <c r="BM9" s="91" t="e">
        <f>IF(COUNTA($AO$3:$AO$28)=0,"",IF(AND($AO9="",$AO8=BM$2),BM8+0.1,IF(AND($AO9="",$AO8&lt;&gt;BM$2),BM8,IF(AND($AO9&lt;&gt;BM$2,$AO8=BM$2),BM8+0.1,IF(AND($AO9=BM$2,$AO8&lt;&gt;BM$2),BM8+0.9,IF(AND($AO8=$AO9,$AO9=BM$2),BM8+1,IF(AND($AO9=BM$2,$AO8=""),BM8+0.9,BM8)))))))</f>
        <v>#N/A</v>
      </c>
      <c r="BN9" s="91" t="e">
        <f>IF(COUNTA($AO$3:$AO$28)=0,"",IF(AND($AO9="",$AO8=BN$2),BN8+0.1,IF(AND($AO9="",$AO8&lt;&gt;BN$2),BN8,IF(AND($AO9&lt;&gt;BN$2,$AO8=BN$2),BN8+0.1,IF(AND($AO9=BN$2,$AO8&lt;&gt;BN$2),BN8+0.9,IF(AND($AO8=$AO9,$AO9=BN$2),BN8+1,IF(AND($AO9=BN$2,$AO8=""),BN8+0.9,BN8)))))))</f>
        <v>#N/A</v>
      </c>
      <c r="BO9" s="91" t="e">
        <f>IF(COUNTA($AO$3:$AO$28)=0,"",IF(AND($AO9="",$AO8=BO$2),BO8+0.1,IF(AND($AO9="",$AO8&lt;&gt;BO$2),BO8,IF(AND($AO9&lt;&gt;BO$2,$AO8=BO$2),BO8+0.1,IF(AND($AO9=BO$2,$AO8&lt;&gt;BO$2),BO8+0.9,IF(AND($AO8=$AO9,$AO9=BO$2),BO8+1,IF(AND($AO9=BO$2,$AO8=""),BO8+0.9,BO8)))))))</f>
        <v>#N/A</v>
      </c>
      <c r="BP9" s="91" t="e">
        <f>IF(COUNTA($AP$3:$AP$28)=0,"",IF(AND($AP9="",$AP8=BP$2),BP8+0.1,IF(AND($AP9="",$AP8&lt;&gt;BP$2),BP8,IF(AND($AP9&lt;&gt;BP$2,$AP8=BP$2),BP8+0.1,IF(AND($AP9=BP$2,$AP8&lt;&gt;BP$2),BP8+0.9,IF(AND($AP8=$AP9,$AP9=BP$2),BP8+1,IF(AND($AP9=BP$2,$AP8=""),BP8+0.9,BP8)))))))</f>
        <v>#N/A</v>
      </c>
      <c r="BQ9" s="91" t="e">
        <f>IF(COUNTA($AP$3:$AP$28)=0,"",IF(AND($AP9="",$AP8=BQ$2),BQ8+0.1,IF(AND($AP9="",$AP8&lt;&gt;BQ$2),BQ8,IF(AND($AP9&lt;&gt;BQ$2,$AP8=BQ$2),BQ8+0.1,IF(AND($AP9=BQ$2,$AP8&lt;&gt;BQ$2),BQ8+0.9,IF(AND($AP8=$AP9,$AP9=BQ$2),BQ8+1,IF(AND($AP9=BQ$2,$AP8=""),BQ8+0.9,BQ8)))))))</f>
        <v>#N/A</v>
      </c>
      <c r="BR9" s="91" t="e">
        <f>IF(COUNTA($AP$3:$AP$28)=0,"",IF(AND($AP9="",$AP8=BR$2),BR8+0.1,IF(AND($AP9="",$AP8&lt;&gt;BR$2),BR8,IF(AND($AP9&lt;&gt;BR$2,$AP8=BR$2),BR8+0.1,IF(AND($AP9=BR$2,$AP8&lt;&gt;BR$2),BR8+0.9,IF(AND($AP8=$AP9,$AP9=BR$2),BR8+1,IF(AND($AP9=BR$2,$AP8=""),BR8+0.9,BR8)))))))</f>
        <v>#N/A</v>
      </c>
      <c r="BS9" s="91" t="e">
        <f>IF(COUNTA($AP$3:$AP$28)=0,"",IF(AND($AP9="",$AP8=BS$2),BS8+0.1,IF(AND($AP9="",$AP8&lt;&gt;BS$2),BS8,IF(AND($AP9&lt;&gt;BS$2,$AP8=BS$2),BS8+0.1,IF(AND($AP9=BS$2,$AP8&lt;&gt;BS$2),BS8+0.9,IF(AND($AP8=$AP9,$AP9=BS$2),BS8+1,IF(AND($AP9=BS$2,$AP8=""),BS8+0.9,BS8)))))))</f>
        <v>#N/A</v>
      </c>
      <c r="BU9" s="64"/>
    </row>
    <row r="10" spans="1:73" ht="27.95" customHeight="1" x14ac:dyDescent="0.2">
      <c r="A10" s="117" t="s">
        <v>75</v>
      </c>
      <c r="B10" s="118"/>
      <c r="C10" s="60" t="str">
        <f>IF((COUNTA('Résultats test rentrée maths'!D22:D23))&lt;&gt;2,"⌛",(ROUND(AVERAGE('Résultats test rentrée maths'!D22:D23),0)))</f>
        <v>⌛</v>
      </c>
      <c r="D10" s="60" t="str">
        <f>IF((COUNTA('Résultats test rentrée maths'!E22:E23))&lt;&gt;2,"⌛",(ROUND(AVERAGE('Résultats test rentrée maths'!E22:E23),0)))</f>
        <v>⌛</v>
      </c>
      <c r="E10" s="60" t="str">
        <f>IF((COUNTA('Résultats test rentrée maths'!F22:F23))&lt;&gt;2,"⌛",(ROUND(AVERAGE('Résultats test rentrée maths'!F22:F23),0)))</f>
        <v>⌛</v>
      </c>
      <c r="F10" s="60" t="str">
        <f>IF((COUNTA('Résultats test rentrée maths'!G22:G23))&lt;&gt;2,"⌛",(ROUND(AVERAGE('Résultats test rentrée maths'!G22:G23),0)))</f>
        <v>⌛</v>
      </c>
      <c r="G10" s="60" t="str">
        <f>IF((COUNTA('Résultats test rentrée maths'!H22:H23))&lt;&gt;2,"⌛",(ROUND(AVERAGE('Résultats test rentrée maths'!H22:H23),0)))</f>
        <v>⌛</v>
      </c>
      <c r="H10" s="60" t="str">
        <f>IF((COUNTA('Résultats test rentrée maths'!I22:I23))&lt;&gt;2,"⌛",(ROUND(AVERAGE('Résultats test rentrée maths'!I22:I23),0)))</f>
        <v>⌛</v>
      </c>
      <c r="I10" s="60" t="str">
        <f>IF((COUNTA('Résultats test rentrée maths'!J22:J23))&lt;&gt;2,"⌛",(ROUND(AVERAGE('Résultats test rentrée maths'!J22:J23),0)))</f>
        <v>⌛</v>
      </c>
      <c r="J10" s="60" t="str">
        <f>IF((COUNTA('Résultats test rentrée maths'!K22:K23))&lt;&gt;2,"⌛",(ROUND(AVERAGE('Résultats test rentrée maths'!K22:K23),0)))</f>
        <v>⌛</v>
      </c>
      <c r="K10" s="60" t="str">
        <f>IF((COUNTA('Résultats test rentrée maths'!L22:L23))&lt;&gt;2,"⌛",(ROUND(AVERAGE('Résultats test rentrée maths'!L22:L23),0)))</f>
        <v>⌛</v>
      </c>
      <c r="L10" s="60" t="str">
        <f>IF((COUNTA('Résultats test rentrée maths'!M22:M23))&lt;&gt;2,"⌛",(ROUND(AVERAGE('Résultats test rentrée maths'!M22:M23),0)))</f>
        <v>⌛</v>
      </c>
      <c r="M10" s="60" t="str">
        <f>IF((COUNTA('Résultats test rentrée maths'!N22:N23))&lt;&gt;2,"⌛",(ROUND(AVERAGE('Résultats test rentrée maths'!N22:N23),0)))</f>
        <v>⌛</v>
      </c>
      <c r="N10" s="60" t="str">
        <f>IF((COUNTA('Résultats test rentrée maths'!O22:O23))&lt;&gt;2,"⌛",(ROUND(AVERAGE('Résultats test rentrée maths'!O22:O23),0)))</f>
        <v>⌛</v>
      </c>
      <c r="O10" s="60" t="str">
        <f>IF((COUNTA('Résultats test rentrée maths'!P22:P23))&lt;&gt;2,"⌛",(ROUND(AVERAGE('Résultats test rentrée maths'!P22:P23),0)))</f>
        <v>⌛</v>
      </c>
      <c r="P10" s="60" t="str">
        <f>IF((COUNTA('Résultats test rentrée maths'!Q22:Q23))&lt;&gt;2,"⌛",(ROUND(AVERAGE('Résultats test rentrée maths'!Q22:Q23),0)))</f>
        <v>⌛</v>
      </c>
      <c r="Q10" s="60" t="str">
        <f>IF((COUNTA('Résultats test rentrée maths'!R22:R23))&lt;&gt;2,"⌛",(ROUND(AVERAGE('Résultats test rentrée maths'!R22:R23),0)))</f>
        <v>⌛</v>
      </c>
      <c r="R10" s="60" t="str">
        <f>IF((COUNTA('Résultats test rentrée maths'!S22:S23))&lt;&gt;2,"⌛",(ROUND(AVERAGE('Résultats test rentrée maths'!S22:S23),0)))</f>
        <v>⌛</v>
      </c>
      <c r="S10" s="60" t="str">
        <f>IF((COUNTA('Résultats test rentrée maths'!T22:T23))&lt;&gt;2,"⌛",(ROUND(AVERAGE('Résultats test rentrée maths'!T22:T23),0)))</f>
        <v>⌛</v>
      </c>
      <c r="T10" s="60" t="str">
        <f>IF((COUNTA('Résultats test rentrée maths'!U22:U23))&lt;&gt;2,"⌛",(ROUND(AVERAGE('Résultats test rentrée maths'!U22:U23),0)))</f>
        <v>⌛</v>
      </c>
      <c r="U10" s="60" t="str">
        <f>IF((COUNTA('Résultats test rentrée maths'!V22:V23))&lt;&gt;2,"⌛",(ROUND(AVERAGE('Résultats test rentrée maths'!V22:V23),0)))</f>
        <v>⌛</v>
      </c>
      <c r="V10" s="60" t="str">
        <f>IF((COUNTA('Résultats test rentrée maths'!W22:W23))&lt;&gt;2,"⌛",(ROUND(AVERAGE('Résultats test rentrée maths'!W22:W23),0)))</f>
        <v>⌛</v>
      </c>
      <c r="W10" s="60" t="str">
        <f>IF((COUNTA('Résultats test rentrée maths'!X22:X23))&lt;&gt;2,"⌛",(ROUND(AVERAGE('Résultats test rentrée maths'!X22:X23),0)))</f>
        <v>⌛</v>
      </c>
      <c r="X10" s="60" t="str">
        <f>IF((COUNTA('Résultats test rentrée maths'!Y22:Y23))&lt;&gt;2,"⌛",(ROUND(AVERAGE('Résultats test rentrée maths'!Y22:Y23),0)))</f>
        <v>⌛</v>
      </c>
      <c r="Y10" s="60" t="str">
        <f>IF((COUNTA('Résultats test rentrée maths'!Z22:Z23))&lt;&gt;2,"⌛",(ROUND(AVERAGE('Résultats test rentrée maths'!Z22:Z23),0)))</f>
        <v>⌛</v>
      </c>
      <c r="Z10" s="60" t="str">
        <f>IF((COUNTA('Résultats test rentrée maths'!AA22:AA23))&lt;&gt;2,"⌛",(ROUND(AVERAGE('Résultats test rentrée maths'!AA22:AA23),0)))</f>
        <v>⌛</v>
      </c>
      <c r="AA10" s="60" t="str">
        <f>IF((COUNTA('Résultats test rentrée maths'!AB22:AB23))&lt;&gt;2,"⌛",(ROUND(AVERAGE('Résultats test rentrée maths'!AB22:AB23),0)))</f>
        <v>⌛</v>
      </c>
      <c r="AB10" s="60" t="str">
        <f>IF((COUNTA('Résultats test rentrée maths'!AC22:AC23))&lt;&gt;2,"⌛",(ROUND(AVERAGE('Résultats test rentrée maths'!AC22:AC23),0)))</f>
        <v>⌛</v>
      </c>
      <c r="AC10" s="60" t="str">
        <f>IF((COUNTA('Résultats test rentrée maths'!AD22:AD23))&lt;&gt;2,"⌛",(ROUND(AVERAGE('Résultats test rentrée maths'!AD22:AD23),0)))</f>
        <v>⌛</v>
      </c>
      <c r="AD10" s="60" t="str">
        <f>IF((COUNTA('Résultats test rentrée maths'!AE22:AE23))&lt;&gt;2,"⌛",(ROUND(AVERAGE('Résultats test rentrée maths'!AE22:AE23),0)))</f>
        <v>⌛</v>
      </c>
      <c r="AE10" s="60" t="str">
        <f>IF((COUNTA('Résultats test rentrée maths'!AF22:AF23))&lt;&gt;2,"⌛",(ROUND(AVERAGE('Résultats test rentrée maths'!AF22:AF23),0)))</f>
        <v>⌛</v>
      </c>
      <c r="AF10" s="60" t="str">
        <f>IF((COUNTA('Résultats test rentrée maths'!AG22:AG23))&lt;&gt;2,"⌛",(ROUND(AVERAGE('Résultats test rentrée maths'!AG22:AG23),0)))</f>
        <v>⌛</v>
      </c>
      <c r="AH10" s="17" t="str">
        <f t="shared" ref="AH10" si="19">A11</f>
        <v>Résoudre des problèmes impliquant des longueurs, des masses, des contenances, des durées, des prix</v>
      </c>
      <c r="AI10" s="17" t="str">
        <f>'Mes élèves'!A5</f>
        <v>Elève 4</v>
      </c>
      <c r="AJ10" s="17" t="e">
        <f t="shared" si="0"/>
        <v>#N/A</v>
      </c>
      <c r="AK10" s="17" t="e">
        <f t="shared" si="0"/>
        <v>#N/A</v>
      </c>
      <c r="AL10" s="17" t="e">
        <f t="shared" si="0"/>
        <v>#N/A</v>
      </c>
      <c r="AM10" s="17" t="e">
        <f t="shared" si="0"/>
        <v>#N/A</v>
      </c>
      <c r="AN10" s="17" t="e">
        <f t="shared" si="0"/>
        <v>#N/A</v>
      </c>
      <c r="AO10" s="17" t="e">
        <f t="shared" si="0"/>
        <v>#N/A</v>
      </c>
      <c r="AP10" s="17" t="e">
        <f t="shared" si="0"/>
        <v>#N/A</v>
      </c>
      <c r="AR10" s="17" t="e">
        <f t="shared" ref="AR10:AU11" si="20">IF(COUNTA($AJ$3:$AJ$28)=0,"",IF(AND($AJ10="",$AJ8=AR$2),AR8+0.1,IF(AND($AJ10="",$AJ8&lt;&gt;AR$2),AR8,IF(AND($AJ10&lt;&gt;AR$2,$AJ8=AR$2),AR8+0.1,IF(AND($AJ10=AR$2,$AJ8&lt;&gt;AR$2),AR8+0.9,IF(AND($AJ8=$AJ10,$AJ10=AR$2),AR8+1,IF(AND($AJ10=AR$2,$AJ8=""),AR8+0.9,AR8)))))))</f>
        <v>#N/A</v>
      </c>
      <c r="AS10" s="17" t="e">
        <f t="shared" si="20"/>
        <v>#N/A</v>
      </c>
      <c r="AT10" s="17" t="e">
        <f t="shared" si="20"/>
        <v>#N/A</v>
      </c>
      <c r="AU10" s="17" t="e">
        <f t="shared" si="20"/>
        <v>#N/A</v>
      </c>
      <c r="AV10" s="17" t="e">
        <f t="shared" ref="AV10:AY11" si="21">IF(COUNTA($AK$3:$AK$28)=0,"",IF(AND($AK10="",$AK8=AV$2),AV8+0.1,IF(AND($AK10="",$AK8&lt;&gt;AV$2),AV8,IF(AND($AK10&lt;&gt;AV$2,$AK8=AV$2),AV8+0.1,IF(AND($AK10=AV$2,$AK8&lt;&gt;AV$2),AV8+0.9,IF(AND($AK8=$AK10,$AK10=AV$2),AV8+1,IF(AND($AK10=AV$2,$AK8=""),AV8+0.9,AV8)))))))</f>
        <v>#N/A</v>
      </c>
      <c r="AW10" s="17" t="e">
        <f t="shared" si="21"/>
        <v>#N/A</v>
      </c>
      <c r="AX10" s="17" t="e">
        <f t="shared" si="21"/>
        <v>#N/A</v>
      </c>
      <c r="AY10" s="17" t="e">
        <f t="shared" si="21"/>
        <v>#N/A</v>
      </c>
      <c r="AZ10" s="17" t="e">
        <f t="shared" ref="AZ10:BC11" si="22">IF(COUNTA($AL$3:$AL$28)=0,"",IF(AND($AL10="",$AL8=AZ$2),AZ8+0.1,IF(AND($AL10="",$AL8&lt;&gt;AZ$2),AZ8,IF(AND($AL10&lt;&gt;AZ$2,$AL8=AZ$2),AZ8+0.1,IF(AND($AL10=AZ$2,$AL8&lt;&gt;AZ$2),AZ8+0.9,IF(AND($AL8=$AL10,$AL10=AZ$2),AZ8+1,IF(AND($AL10=AZ$2,$AL8=""),AZ8+0.9,AZ8)))))))</f>
        <v>#N/A</v>
      </c>
      <c r="BA10" s="17" t="e">
        <f t="shared" si="22"/>
        <v>#N/A</v>
      </c>
      <c r="BB10" s="17" t="e">
        <f t="shared" si="22"/>
        <v>#N/A</v>
      </c>
      <c r="BC10" s="17" t="e">
        <f t="shared" si="22"/>
        <v>#N/A</v>
      </c>
      <c r="BD10" s="17" t="e">
        <f t="shared" ref="BD10:BG11" si="23">IF(COUNTA($AM$3:$AM$28)=0,"",IF(AND($AM10="",$AM8=BD$2),BD8+0.1,IF(AND($AM10="",$AM8&lt;&gt;BD$2),BD8,IF(AND($AM10&lt;&gt;BD$2,$AM8=BD$2),BD8+0.1,IF(AND($AM10=BD$2,$AM8&lt;&gt;BD$2),BD8+0.9,IF(AND($AM8=$AM10,$AM10=BD$2),BD8+1,IF(AND($AM10=BD$2,$AM8=""),BD8+0.9,BD8)))))))</f>
        <v>#N/A</v>
      </c>
      <c r="BE10" s="17" t="e">
        <f t="shared" si="23"/>
        <v>#N/A</v>
      </c>
      <c r="BF10" s="17" t="e">
        <f t="shared" si="23"/>
        <v>#N/A</v>
      </c>
      <c r="BG10" s="17" t="e">
        <f t="shared" si="23"/>
        <v>#N/A</v>
      </c>
      <c r="BH10" s="17" t="e">
        <f t="shared" ref="BH10:BK11" si="24">IF(COUNTA($AN$3:$AN$28)=0,"",IF(AND($AN10="",$AN8=BH$2),BH8+0.1,IF(AND($AN10="",$AN8&lt;&gt;BH$2),BH8,IF(AND($AN10&lt;&gt;BH$2,$AN8=BH$2),BH8+0.1,IF(AND($AN10=BH$2,$AN8&lt;&gt;BH$2),BH8+0.9,IF(AND($AN8=$AN10,$AN10=BH$2),BH8+1,IF(AND($AN10=BH$2,$AN8=""),BH8+0.9,BH8)))))))</f>
        <v>#N/A</v>
      </c>
      <c r="BI10" s="17" t="e">
        <f t="shared" si="24"/>
        <v>#N/A</v>
      </c>
      <c r="BJ10" s="17" t="e">
        <f t="shared" si="24"/>
        <v>#N/A</v>
      </c>
      <c r="BK10" s="17" t="e">
        <f t="shared" si="24"/>
        <v>#N/A</v>
      </c>
      <c r="BL10" s="17" t="e">
        <f t="shared" ref="BL10:BO11" si="25">IF(COUNTA($AO$3:$AO$28)=0,"",IF(AND($AO10="",$AO8=BL$2),BL8+0.1,IF(AND($AO10="",$AO8&lt;&gt;BL$2),BL8,IF(AND($AO10&lt;&gt;BL$2,$AO8=BL$2),BL8+0.1,IF(AND($AO10=BL$2,$AO8&lt;&gt;BL$2),BL8+0.9,IF(AND($AO8=$AO10,$AO10=BL$2),BL8+1,IF(AND($AO10=BL$2,$AO8=""),BL8+0.9,BL8)))))))</f>
        <v>#N/A</v>
      </c>
      <c r="BM10" s="17" t="e">
        <f t="shared" si="25"/>
        <v>#N/A</v>
      </c>
      <c r="BN10" s="17" t="e">
        <f t="shared" si="25"/>
        <v>#N/A</v>
      </c>
      <c r="BO10" s="17" t="e">
        <f t="shared" si="25"/>
        <v>#N/A</v>
      </c>
      <c r="BP10" s="17" t="e">
        <f t="shared" ref="BP10:BS11" si="26">IF(COUNTA($AP$3:$AP$28)=0,"",IF(AND($AP10="",$AP8=BP$2),BP8+0.1,IF(AND($AP10="",$AP8&lt;&gt;BP$2),BP8,IF(AND($AP10&lt;&gt;BP$2,$AP8=BP$2),BP8+0.1,IF(AND($AP10=BP$2,$AP8&lt;&gt;BP$2),BP8+0.9,IF(AND($AP8=$AP10,$AP10=BP$2),BP8+1,IF(AND($AP10=BP$2,$AP8=""),BP8+0.9,BP8)))))))</f>
        <v>#N/A</v>
      </c>
      <c r="BQ10" s="17" t="e">
        <f t="shared" si="26"/>
        <v>#N/A</v>
      </c>
      <c r="BR10" s="17" t="e">
        <f t="shared" si="26"/>
        <v>#N/A</v>
      </c>
      <c r="BS10" s="17" t="e">
        <f t="shared" si="26"/>
        <v>#N/A</v>
      </c>
    </row>
    <row r="11" spans="1:73" ht="27.95" customHeight="1" x14ac:dyDescent="0.2">
      <c r="A11" s="117" t="s">
        <v>74</v>
      </c>
      <c r="B11" s="118"/>
      <c r="C11" s="60" t="str">
        <f>IF((COUNTA('Résultats test rentrée maths'!D24:D26))&lt;&gt;3,"⌛",(ROUND(AVERAGE('Résultats test rentrée maths'!D24:D26),0)))</f>
        <v>⌛</v>
      </c>
      <c r="D11" s="60" t="str">
        <f>IF((COUNTA('Résultats test rentrée maths'!E24:E26))&lt;&gt;3,"⌛",(ROUND(AVERAGE('Résultats test rentrée maths'!E24:E26),0)))</f>
        <v>⌛</v>
      </c>
      <c r="E11" s="60" t="str">
        <f>IF((COUNTA('Résultats test rentrée maths'!F24:F26))&lt;&gt;3,"⌛",(ROUND(AVERAGE('Résultats test rentrée maths'!F24:F26),0)))</f>
        <v>⌛</v>
      </c>
      <c r="F11" s="60" t="str">
        <f>IF((COUNTA('Résultats test rentrée maths'!G24:G26))&lt;&gt;3,"⌛",(ROUND(AVERAGE('Résultats test rentrée maths'!G24:G26),0)))</f>
        <v>⌛</v>
      </c>
      <c r="G11" s="60" t="str">
        <f>IF((COUNTA('Résultats test rentrée maths'!H24:H26))&lt;&gt;3,"⌛",(ROUND(AVERAGE('Résultats test rentrée maths'!H24:H26),0)))</f>
        <v>⌛</v>
      </c>
      <c r="H11" s="60" t="str">
        <f>IF((COUNTA('Résultats test rentrée maths'!I24:I26))&lt;&gt;3,"⌛",(ROUND(AVERAGE('Résultats test rentrée maths'!I24:I26),0)))</f>
        <v>⌛</v>
      </c>
      <c r="I11" s="60" t="str">
        <f>IF((COUNTA('Résultats test rentrée maths'!J24:J26))&lt;&gt;3,"⌛",(ROUND(AVERAGE('Résultats test rentrée maths'!J24:J26),0)))</f>
        <v>⌛</v>
      </c>
      <c r="J11" s="60" t="str">
        <f>IF((COUNTA('Résultats test rentrée maths'!K24:K26))&lt;&gt;3,"⌛",(ROUND(AVERAGE('Résultats test rentrée maths'!K24:K26),0)))</f>
        <v>⌛</v>
      </c>
      <c r="K11" s="60" t="str">
        <f>IF((COUNTA('Résultats test rentrée maths'!L24:L26))&lt;&gt;3,"⌛",(ROUND(AVERAGE('Résultats test rentrée maths'!L24:L26),0)))</f>
        <v>⌛</v>
      </c>
      <c r="L11" s="60" t="str">
        <f>IF((COUNTA('Résultats test rentrée maths'!M24:M26))&lt;&gt;3,"⌛",(ROUND(AVERAGE('Résultats test rentrée maths'!M24:M26),0)))</f>
        <v>⌛</v>
      </c>
      <c r="M11" s="60" t="str">
        <f>IF((COUNTA('Résultats test rentrée maths'!N24:N26))&lt;&gt;3,"⌛",(ROUND(AVERAGE('Résultats test rentrée maths'!N24:N26),0)))</f>
        <v>⌛</v>
      </c>
      <c r="N11" s="60" t="str">
        <f>IF((COUNTA('Résultats test rentrée maths'!O24:O26))&lt;&gt;3,"⌛",(ROUND(AVERAGE('Résultats test rentrée maths'!O24:O26),0)))</f>
        <v>⌛</v>
      </c>
      <c r="O11" s="60" t="str">
        <f>IF((COUNTA('Résultats test rentrée maths'!P24:P26))&lt;&gt;3,"⌛",(ROUND(AVERAGE('Résultats test rentrée maths'!P24:P26),0)))</f>
        <v>⌛</v>
      </c>
      <c r="P11" s="60" t="str">
        <f>IF((COUNTA('Résultats test rentrée maths'!Q24:Q26))&lt;&gt;3,"⌛",(ROUND(AVERAGE('Résultats test rentrée maths'!Q24:Q26),0)))</f>
        <v>⌛</v>
      </c>
      <c r="Q11" s="60" t="str">
        <f>IF((COUNTA('Résultats test rentrée maths'!R24:R26))&lt;&gt;3,"⌛",(ROUND(AVERAGE('Résultats test rentrée maths'!R24:R26),0)))</f>
        <v>⌛</v>
      </c>
      <c r="R11" s="60" t="str">
        <f>IF((COUNTA('Résultats test rentrée maths'!S24:S26))&lt;&gt;3,"⌛",(ROUND(AVERAGE('Résultats test rentrée maths'!S24:S26),0)))</f>
        <v>⌛</v>
      </c>
      <c r="S11" s="60" t="str">
        <f>IF((COUNTA('Résultats test rentrée maths'!T24:T26))&lt;&gt;3,"⌛",(ROUND(AVERAGE('Résultats test rentrée maths'!T24:T26),0)))</f>
        <v>⌛</v>
      </c>
      <c r="T11" s="60" t="str">
        <f>IF((COUNTA('Résultats test rentrée maths'!U24:U26))&lt;&gt;3,"⌛",(ROUND(AVERAGE('Résultats test rentrée maths'!U24:U26),0)))</f>
        <v>⌛</v>
      </c>
      <c r="U11" s="60" t="str">
        <f>IF((COUNTA('Résultats test rentrée maths'!V24:V26))&lt;&gt;3,"⌛",(ROUND(AVERAGE('Résultats test rentrée maths'!V24:V26),0)))</f>
        <v>⌛</v>
      </c>
      <c r="V11" s="60" t="str">
        <f>IF((COUNTA('Résultats test rentrée maths'!W24:W26))&lt;&gt;3,"⌛",(ROUND(AVERAGE('Résultats test rentrée maths'!W24:W26),0)))</f>
        <v>⌛</v>
      </c>
      <c r="W11" s="60" t="str">
        <f>IF((COUNTA('Résultats test rentrée maths'!X24:X26))&lt;&gt;3,"⌛",(ROUND(AVERAGE('Résultats test rentrée maths'!X24:X26),0)))</f>
        <v>⌛</v>
      </c>
      <c r="X11" s="60" t="str">
        <f>IF((COUNTA('Résultats test rentrée maths'!Y24:Y26))&lt;&gt;3,"⌛",(ROUND(AVERAGE('Résultats test rentrée maths'!Y24:Y26),0)))</f>
        <v>⌛</v>
      </c>
      <c r="Y11" s="60" t="str">
        <f>IF((COUNTA('Résultats test rentrée maths'!Z24:Z26))&lt;&gt;3,"⌛",(ROUND(AVERAGE('Résultats test rentrée maths'!Z24:Z26),0)))</f>
        <v>⌛</v>
      </c>
      <c r="Z11" s="60" t="str">
        <f>IF((COUNTA('Résultats test rentrée maths'!AA24:AA26))&lt;&gt;3,"⌛",(ROUND(AVERAGE('Résultats test rentrée maths'!AA24:AA26),0)))</f>
        <v>⌛</v>
      </c>
      <c r="AA11" s="60" t="str">
        <f>IF((COUNTA('Résultats test rentrée maths'!AB24:AB26))&lt;&gt;3,"⌛",(ROUND(AVERAGE('Résultats test rentrée maths'!AB24:AB26),0)))</f>
        <v>⌛</v>
      </c>
      <c r="AB11" s="60" t="str">
        <f>IF((COUNTA('Résultats test rentrée maths'!AC24:AC26))&lt;&gt;3,"⌛",(ROUND(AVERAGE('Résultats test rentrée maths'!AC24:AC26),0)))</f>
        <v>⌛</v>
      </c>
      <c r="AC11" s="60" t="str">
        <f>IF((COUNTA('Résultats test rentrée maths'!AD24:AD26))&lt;&gt;3,"⌛",(ROUND(AVERAGE('Résultats test rentrée maths'!AD24:AD26),0)))</f>
        <v>⌛</v>
      </c>
      <c r="AD11" s="60" t="str">
        <f>IF((COUNTA('Résultats test rentrée maths'!AE24:AE26))&lt;&gt;3,"⌛",(ROUND(AVERAGE('Résultats test rentrée maths'!AE24:AE26),0)))</f>
        <v>⌛</v>
      </c>
      <c r="AE11" s="60" t="str">
        <f>IF((COUNTA('Résultats test rentrée maths'!AF24:AF26))&lt;&gt;3,"⌛",(ROUND(AVERAGE('Résultats test rentrée maths'!AF24:AF26),0)))</f>
        <v>⌛</v>
      </c>
      <c r="AF11" s="60" t="str">
        <f>IF((COUNTA('Résultats test rentrée maths'!AG24:AG26))&lt;&gt;3,"⌛",(ROUND(AVERAGE('Résultats test rentrée maths'!AG24:AG26),0)))</f>
        <v>⌛</v>
      </c>
      <c r="AH11" s="17" t="str">
        <f t="shared" si="18"/>
        <v>Composante : ESPACE ET GEOMETRIE</v>
      </c>
      <c r="AI11" s="17" t="str">
        <f>'Mes élèves'!A6</f>
        <v>Elève 5</v>
      </c>
      <c r="AJ11" s="17" t="e">
        <f t="shared" si="0"/>
        <v>#N/A</v>
      </c>
      <c r="AK11" s="17" t="e">
        <f t="shared" si="0"/>
        <v>#N/A</v>
      </c>
      <c r="AL11" s="17" t="e">
        <f t="shared" si="0"/>
        <v>#N/A</v>
      </c>
      <c r="AM11" s="17" t="e">
        <f t="shared" si="0"/>
        <v>#N/A</v>
      </c>
      <c r="AN11" s="17" t="e">
        <f t="shared" si="0"/>
        <v>#N/A</v>
      </c>
      <c r="AO11" s="17" t="e">
        <f t="shared" si="0"/>
        <v>#N/A</v>
      </c>
      <c r="AP11" s="17" t="e">
        <f t="shared" si="0"/>
        <v>#N/A</v>
      </c>
      <c r="AR11" s="17" t="e">
        <f t="shared" si="20"/>
        <v>#N/A</v>
      </c>
      <c r="AS11" s="17" t="e">
        <f t="shared" si="20"/>
        <v>#N/A</v>
      </c>
      <c r="AT11" s="17" t="e">
        <f t="shared" si="20"/>
        <v>#N/A</v>
      </c>
      <c r="AU11" s="17" t="e">
        <f t="shared" si="20"/>
        <v>#N/A</v>
      </c>
      <c r="AV11" s="17" t="e">
        <f t="shared" si="21"/>
        <v>#N/A</v>
      </c>
      <c r="AW11" s="17" t="e">
        <f t="shared" si="21"/>
        <v>#N/A</v>
      </c>
      <c r="AX11" s="17" t="e">
        <f t="shared" si="21"/>
        <v>#N/A</v>
      </c>
      <c r="AY11" s="17" t="e">
        <f t="shared" si="21"/>
        <v>#N/A</v>
      </c>
      <c r="AZ11" s="17" t="e">
        <f t="shared" si="22"/>
        <v>#N/A</v>
      </c>
      <c r="BA11" s="17" t="e">
        <f t="shared" si="22"/>
        <v>#N/A</v>
      </c>
      <c r="BB11" s="17" t="e">
        <f t="shared" si="22"/>
        <v>#N/A</v>
      </c>
      <c r="BC11" s="17" t="e">
        <f t="shared" si="22"/>
        <v>#N/A</v>
      </c>
      <c r="BD11" s="17" t="e">
        <f t="shared" si="23"/>
        <v>#N/A</v>
      </c>
      <c r="BE11" s="17" t="e">
        <f t="shared" si="23"/>
        <v>#N/A</v>
      </c>
      <c r="BF11" s="17" t="e">
        <f t="shared" si="23"/>
        <v>#N/A</v>
      </c>
      <c r="BG11" s="17" t="e">
        <f t="shared" si="23"/>
        <v>#N/A</v>
      </c>
      <c r="BH11" s="17" t="e">
        <f t="shared" si="24"/>
        <v>#N/A</v>
      </c>
      <c r="BI11" s="17" t="e">
        <f t="shared" si="24"/>
        <v>#N/A</v>
      </c>
      <c r="BJ11" s="17" t="e">
        <f t="shared" si="24"/>
        <v>#N/A</v>
      </c>
      <c r="BK11" s="17" t="e">
        <f t="shared" si="24"/>
        <v>#N/A</v>
      </c>
      <c r="BL11" s="17" t="e">
        <f t="shared" si="25"/>
        <v>#N/A</v>
      </c>
      <c r="BM11" s="17" t="e">
        <f t="shared" si="25"/>
        <v>#N/A</v>
      </c>
      <c r="BN11" s="17" t="e">
        <f t="shared" si="25"/>
        <v>#N/A</v>
      </c>
      <c r="BO11" s="17" t="e">
        <f t="shared" si="25"/>
        <v>#N/A</v>
      </c>
      <c r="BP11" s="17" t="e">
        <f t="shared" si="26"/>
        <v>#N/A</v>
      </c>
      <c r="BQ11" s="17" t="e">
        <f t="shared" si="26"/>
        <v>#N/A</v>
      </c>
      <c r="BR11" s="17" t="e">
        <f t="shared" si="26"/>
        <v>#N/A</v>
      </c>
      <c r="BS11" s="17" t="e">
        <f t="shared" si="26"/>
        <v>#N/A</v>
      </c>
    </row>
    <row r="12" spans="1:73" s="91" customFormat="1" ht="19.5" customHeight="1" x14ac:dyDescent="0.2">
      <c r="A12" s="188" t="s">
        <v>67</v>
      </c>
      <c r="B12" s="189"/>
      <c r="C12" s="90"/>
      <c r="D12" s="90"/>
      <c r="E12" s="90"/>
      <c r="F12" s="90"/>
      <c r="G12" s="90"/>
      <c r="H12" s="90"/>
      <c r="I12" s="90"/>
      <c r="J12" s="90"/>
      <c r="K12" s="90"/>
      <c r="L12" s="90"/>
      <c r="M12" s="90"/>
      <c r="N12" s="90"/>
      <c r="O12" s="90"/>
      <c r="P12" s="90"/>
      <c r="Q12" s="90"/>
      <c r="R12" s="90"/>
      <c r="S12" s="90"/>
      <c r="T12" s="90"/>
      <c r="U12" s="90"/>
      <c r="V12" s="90"/>
      <c r="W12" s="90"/>
      <c r="X12" s="90"/>
      <c r="Y12" s="90"/>
      <c r="Z12" s="90"/>
      <c r="AA12" s="90"/>
      <c r="AB12" s="90"/>
      <c r="AC12" s="90"/>
      <c r="AD12" s="90"/>
      <c r="AE12" s="90"/>
      <c r="AF12" s="90"/>
      <c r="AH12" s="91" t="str">
        <f t="shared" si="18"/>
        <v>Reconnaître, nommer, décrire, reproduire, construire quelques figures géométriques</v>
      </c>
      <c r="AI12" s="91" t="str">
        <f>'Mes élèves'!A7</f>
        <v>Elève 6</v>
      </c>
      <c r="AJ12" s="91" t="e">
        <f t="shared" si="0"/>
        <v>#N/A</v>
      </c>
      <c r="AK12" s="91" t="e">
        <f t="shared" si="0"/>
        <v>#N/A</v>
      </c>
      <c r="AL12" s="91" t="e">
        <f t="shared" si="0"/>
        <v>#N/A</v>
      </c>
      <c r="AM12" s="91" t="e">
        <f t="shared" si="0"/>
        <v>#N/A</v>
      </c>
      <c r="AN12" s="91" t="e">
        <f t="shared" si="0"/>
        <v>#N/A</v>
      </c>
      <c r="AO12" s="91" t="e">
        <f t="shared" si="0"/>
        <v>#N/A</v>
      </c>
      <c r="AP12" s="91" t="e">
        <f t="shared" si="0"/>
        <v>#N/A</v>
      </c>
      <c r="AR12" s="91" t="e">
        <f t="shared" ref="AR12:AU13" si="27">IF(COUNTA($AJ$3:$AJ$28)=0,"",IF(AND($AJ12="",$AJ11=AR$2),AR11+0.1,IF(AND($AJ12="",$AJ11&lt;&gt;AR$2),AR11,IF(AND($AJ12&lt;&gt;AR$2,$AJ11=AR$2),AR11+0.1,IF(AND($AJ12=AR$2,$AJ11&lt;&gt;AR$2),AR11+0.9,IF(AND($AJ11=$AJ12,$AJ12=AR$2),AR11+1,IF(AND($AJ12=AR$2,$AJ11=""),AR11+0.9,AR11)))))))</f>
        <v>#N/A</v>
      </c>
      <c r="AS12" s="91" t="e">
        <f t="shared" si="27"/>
        <v>#N/A</v>
      </c>
      <c r="AT12" s="91" t="e">
        <f t="shared" si="27"/>
        <v>#N/A</v>
      </c>
      <c r="AU12" s="91" t="e">
        <f t="shared" si="27"/>
        <v>#N/A</v>
      </c>
      <c r="AV12" s="91" t="e">
        <f t="shared" ref="AV12:AY13" si="28">IF(COUNTA($AK$3:$AK$28)=0,"",IF(AND($AK12="",$AK11=AV$2),AV11+0.1,IF(AND($AK12="",$AK11&lt;&gt;AV$2),AV11,IF(AND($AK12&lt;&gt;AV$2,$AK11=AV$2),AV11+0.1,IF(AND($AK12=AV$2,$AK11&lt;&gt;AV$2),AV11+0.9,IF(AND($AK11=$AK12,$AK12=AV$2),AV11+1,IF(AND($AK12=AV$2,$AK11=""),AV11+0.9,AV11)))))))</f>
        <v>#N/A</v>
      </c>
      <c r="AW12" s="91" t="e">
        <f t="shared" si="28"/>
        <v>#N/A</v>
      </c>
      <c r="AX12" s="91" t="e">
        <f t="shared" si="28"/>
        <v>#N/A</v>
      </c>
      <c r="AY12" s="91" t="e">
        <f t="shared" si="28"/>
        <v>#N/A</v>
      </c>
      <c r="AZ12" s="91" t="e">
        <f t="shared" ref="AZ12:BC13" si="29">IF(COUNTA($AL$3:$AL$28)=0,"",IF(AND($AL12="",$AL11=AZ$2),AZ11+0.1,IF(AND($AL12="",$AL11&lt;&gt;AZ$2),AZ11,IF(AND($AL12&lt;&gt;AZ$2,$AL11=AZ$2),AZ11+0.1,IF(AND($AL12=AZ$2,$AL11&lt;&gt;AZ$2),AZ11+0.9,IF(AND($AL11=$AL12,$AL12=AZ$2),AZ11+1,IF(AND($AL12=AZ$2,$AL11=""),AZ11+0.9,AZ11)))))))</f>
        <v>#N/A</v>
      </c>
      <c r="BA12" s="91" t="e">
        <f t="shared" si="29"/>
        <v>#N/A</v>
      </c>
      <c r="BB12" s="91" t="e">
        <f t="shared" si="29"/>
        <v>#N/A</v>
      </c>
      <c r="BC12" s="91" t="e">
        <f t="shared" si="29"/>
        <v>#N/A</v>
      </c>
      <c r="BD12" s="91" t="e">
        <f t="shared" ref="BD12:BG13" si="30">IF(COUNTA($AM$3:$AM$28)=0,"",IF(AND($AM12="",$AM11=BD$2),BD11+0.1,IF(AND($AM12="",$AM11&lt;&gt;BD$2),BD11,IF(AND($AM12&lt;&gt;BD$2,$AM11=BD$2),BD11+0.1,IF(AND($AM12=BD$2,$AM11&lt;&gt;BD$2),BD11+0.9,IF(AND($AM11=$AM12,$AM12=BD$2),BD11+1,IF(AND($AM12=BD$2,$AM11=""),BD11+0.9,BD11)))))))</f>
        <v>#N/A</v>
      </c>
      <c r="BE12" s="91" t="e">
        <f t="shared" si="30"/>
        <v>#N/A</v>
      </c>
      <c r="BF12" s="91" t="e">
        <f t="shared" si="30"/>
        <v>#N/A</v>
      </c>
      <c r="BG12" s="91" t="e">
        <f t="shared" si="30"/>
        <v>#N/A</v>
      </c>
      <c r="BH12" s="91" t="e">
        <f t="shared" ref="BH12:BK13" si="31">IF(COUNTA($AN$3:$AN$28)=0,"",IF(AND($AN12="",$AN11=BH$2),BH11+0.1,IF(AND($AN12="",$AN11&lt;&gt;BH$2),BH11,IF(AND($AN12&lt;&gt;BH$2,$AN11=BH$2),BH11+0.1,IF(AND($AN12=BH$2,$AN11&lt;&gt;BH$2),BH11+0.9,IF(AND($AN11=$AN12,$AN12=BH$2),BH11+1,IF(AND($AN12=BH$2,$AN11=""),BH11+0.9,BH11)))))))</f>
        <v>#N/A</v>
      </c>
      <c r="BI12" s="91" t="e">
        <f t="shared" si="31"/>
        <v>#N/A</v>
      </c>
      <c r="BJ12" s="91" t="e">
        <f t="shared" si="31"/>
        <v>#N/A</v>
      </c>
      <c r="BK12" s="91" t="e">
        <f t="shared" si="31"/>
        <v>#N/A</v>
      </c>
      <c r="BL12" s="91" t="e">
        <f t="shared" ref="BL12:BO13" si="32">IF(COUNTA($AO$3:$AO$28)=0,"",IF(AND($AO12="",$AO11=BL$2),BL11+0.1,IF(AND($AO12="",$AO11&lt;&gt;BL$2),BL11,IF(AND($AO12&lt;&gt;BL$2,$AO11=BL$2),BL11+0.1,IF(AND($AO12=BL$2,$AO11&lt;&gt;BL$2),BL11+0.9,IF(AND($AO11=$AO12,$AO12=BL$2),BL11+1,IF(AND($AO12=BL$2,$AO11=""),BL11+0.9,BL11)))))))</f>
        <v>#N/A</v>
      </c>
      <c r="BM12" s="91" t="e">
        <f t="shared" si="32"/>
        <v>#N/A</v>
      </c>
      <c r="BN12" s="91" t="e">
        <f t="shared" si="32"/>
        <v>#N/A</v>
      </c>
      <c r="BO12" s="91" t="e">
        <f t="shared" si="32"/>
        <v>#N/A</v>
      </c>
      <c r="BP12" s="91" t="e">
        <f t="shared" ref="BP12:BS13" si="33">IF(COUNTA($AP$3:$AP$28)=0,"",IF(AND($AP12="",$AP11=BP$2),BP11+0.1,IF(AND($AP12="",$AP11&lt;&gt;BP$2),BP11,IF(AND($AP12&lt;&gt;BP$2,$AP11=BP$2),BP11+0.1,IF(AND($AP12=BP$2,$AP11&lt;&gt;BP$2),BP11+0.9,IF(AND($AP11=$AP12,$AP12=BP$2),BP11+1,IF(AND($AP12=BP$2,$AP11=""),BP11+0.9,BP11)))))))</f>
        <v>#N/A</v>
      </c>
      <c r="BQ12" s="91" t="e">
        <f t="shared" si="33"/>
        <v>#N/A</v>
      </c>
      <c r="BR12" s="91" t="e">
        <f t="shared" si="33"/>
        <v>#N/A</v>
      </c>
      <c r="BS12" s="91" t="e">
        <f t="shared" si="33"/>
        <v>#N/A</v>
      </c>
      <c r="BU12" s="64"/>
    </row>
    <row r="13" spans="1:73" ht="18" customHeight="1" x14ac:dyDescent="0.2">
      <c r="A13" s="127" t="s">
        <v>76</v>
      </c>
      <c r="B13" s="128"/>
      <c r="C13" s="60" t="str">
        <f>IF((COUNTA('Résultats test rentrée maths'!D28))&lt;&gt;1,"⌛",(ROUND(AVERAGE('Résultats test rentrée maths'!D28),0)))</f>
        <v>⌛</v>
      </c>
      <c r="D13" s="60" t="str">
        <f>IF((COUNTA('Résultats test rentrée maths'!E28))&lt;&gt;1,"⌛",(ROUND(AVERAGE('Résultats test rentrée maths'!E28),0)))</f>
        <v>⌛</v>
      </c>
      <c r="E13" s="60" t="str">
        <f>IF((COUNTA('Résultats test rentrée maths'!F28))&lt;&gt;1,"⌛",(ROUND(AVERAGE('Résultats test rentrée maths'!F28),0)))</f>
        <v>⌛</v>
      </c>
      <c r="F13" s="60" t="str">
        <f>IF((COUNTA('Résultats test rentrée maths'!G28))&lt;&gt;1,"⌛",(ROUND(AVERAGE('Résultats test rentrée maths'!G28),0)))</f>
        <v>⌛</v>
      </c>
      <c r="G13" s="60" t="str">
        <f>IF((COUNTA('Résultats test rentrée maths'!H28))&lt;&gt;1,"⌛",(ROUND(AVERAGE('Résultats test rentrée maths'!H28),0)))</f>
        <v>⌛</v>
      </c>
      <c r="H13" s="60" t="str">
        <f>IF((COUNTA('Résultats test rentrée maths'!I28))&lt;&gt;1,"⌛",(ROUND(AVERAGE('Résultats test rentrée maths'!I28),0)))</f>
        <v>⌛</v>
      </c>
      <c r="I13" s="60" t="str">
        <f>IF((COUNTA('Résultats test rentrée maths'!J28))&lt;&gt;1,"⌛",(ROUND(AVERAGE('Résultats test rentrée maths'!J28),0)))</f>
        <v>⌛</v>
      </c>
      <c r="J13" s="60" t="str">
        <f>IF((COUNTA('Résultats test rentrée maths'!K28))&lt;&gt;1,"⌛",(ROUND(AVERAGE('Résultats test rentrée maths'!K28),0)))</f>
        <v>⌛</v>
      </c>
      <c r="K13" s="60" t="str">
        <f>IF((COUNTA('Résultats test rentrée maths'!L28))&lt;&gt;1,"⌛",(ROUND(AVERAGE('Résultats test rentrée maths'!L28),0)))</f>
        <v>⌛</v>
      </c>
      <c r="L13" s="60" t="str">
        <f>IF((COUNTA('Résultats test rentrée maths'!M28))&lt;&gt;1,"⌛",(ROUND(AVERAGE('Résultats test rentrée maths'!M28),0)))</f>
        <v>⌛</v>
      </c>
      <c r="M13" s="60" t="str">
        <f>IF((COUNTA('Résultats test rentrée maths'!N28))&lt;&gt;1,"⌛",(ROUND(AVERAGE('Résultats test rentrée maths'!N28),0)))</f>
        <v>⌛</v>
      </c>
      <c r="N13" s="60" t="str">
        <f>IF((COUNTA('Résultats test rentrée maths'!O28))&lt;&gt;1,"⌛",(ROUND(AVERAGE('Résultats test rentrée maths'!O28),0)))</f>
        <v>⌛</v>
      </c>
      <c r="O13" s="60" t="str">
        <f>IF((COUNTA('Résultats test rentrée maths'!P28))&lt;&gt;1,"⌛",(ROUND(AVERAGE('Résultats test rentrée maths'!P28),0)))</f>
        <v>⌛</v>
      </c>
      <c r="P13" s="60" t="str">
        <f>IF((COUNTA('Résultats test rentrée maths'!Q28))&lt;&gt;1,"⌛",(ROUND(AVERAGE('Résultats test rentrée maths'!Q28),0)))</f>
        <v>⌛</v>
      </c>
      <c r="Q13" s="60" t="str">
        <f>IF((COUNTA('Résultats test rentrée maths'!R28))&lt;&gt;1,"⌛",(ROUND(AVERAGE('Résultats test rentrée maths'!R28),0)))</f>
        <v>⌛</v>
      </c>
      <c r="R13" s="60" t="str">
        <f>IF((COUNTA('Résultats test rentrée maths'!S28))&lt;&gt;1,"⌛",(ROUND(AVERAGE('Résultats test rentrée maths'!S28),0)))</f>
        <v>⌛</v>
      </c>
      <c r="S13" s="60" t="str">
        <f>IF((COUNTA('Résultats test rentrée maths'!T28))&lt;&gt;1,"⌛",(ROUND(AVERAGE('Résultats test rentrée maths'!T28),0)))</f>
        <v>⌛</v>
      </c>
      <c r="T13" s="60" t="str">
        <f>IF((COUNTA('Résultats test rentrée maths'!U28))&lt;&gt;1,"⌛",(ROUND(AVERAGE('Résultats test rentrée maths'!U28),0)))</f>
        <v>⌛</v>
      </c>
      <c r="U13" s="60" t="str">
        <f>IF((COUNTA('Résultats test rentrée maths'!V28))&lt;&gt;1,"⌛",(ROUND(AVERAGE('Résultats test rentrée maths'!V28),0)))</f>
        <v>⌛</v>
      </c>
      <c r="V13" s="60" t="str">
        <f>IF((COUNTA('Résultats test rentrée maths'!W28))&lt;&gt;1,"⌛",(ROUND(AVERAGE('Résultats test rentrée maths'!W28),0)))</f>
        <v>⌛</v>
      </c>
      <c r="W13" s="60" t="str">
        <f>IF((COUNTA('Résultats test rentrée maths'!X28))&lt;&gt;1,"⌛",(ROUND(AVERAGE('Résultats test rentrée maths'!X28),0)))</f>
        <v>⌛</v>
      </c>
      <c r="X13" s="60" t="str">
        <f>IF((COUNTA('Résultats test rentrée maths'!Y28))&lt;&gt;1,"⌛",(ROUND(AVERAGE('Résultats test rentrée maths'!Y28),0)))</f>
        <v>⌛</v>
      </c>
      <c r="Y13" s="60" t="str">
        <f>IF((COUNTA('Résultats test rentrée maths'!Z28))&lt;&gt;1,"⌛",(ROUND(AVERAGE('Résultats test rentrée maths'!Z28),0)))</f>
        <v>⌛</v>
      </c>
      <c r="Z13" s="60" t="str">
        <f>IF((COUNTA('Résultats test rentrée maths'!AA28))&lt;&gt;1,"⌛",(ROUND(AVERAGE('Résultats test rentrée maths'!AA28),0)))</f>
        <v>⌛</v>
      </c>
      <c r="AA13" s="60" t="str">
        <f>IF((COUNTA('Résultats test rentrée maths'!AB28))&lt;&gt;1,"⌛",(ROUND(AVERAGE('Résultats test rentrée maths'!AB28),0)))</f>
        <v>⌛</v>
      </c>
      <c r="AB13" s="60" t="str">
        <f>IF((COUNTA('Résultats test rentrée maths'!AC28))&lt;&gt;1,"⌛",(ROUND(AVERAGE('Résultats test rentrée maths'!AC28),0)))</f>
        <v>⌛</v>
      </c>
      <c r="AC13" s="60" t="str">
        <f>IF((COUNTA('Résultats test rentrée maths'!AD28))&lt;&gt;1,"⌛",(ROUND(AVERAGE('Résultats test rentrée maths'!AD28),0)))</f>
        <v>⌛</v>
      </c>
      <c r="AD13" s="60" t="str">
        <f>IF((COUNTA('Résultats test rentrée maths'!AE28))&lt;&gt;1,"⌛",(ROUND(AVERAGE('Résultats test rentrée maths'!AE28),0)))</f>
        <v>⌛</v>
      </c>
      <c r="AE13" s="60" t="str">
        <f>IF((COUNTA('Résultats test rentrée maths'!AF28))&lt;&gt;1,"⌛",(ROUND(AVERAGE('Résultats test rentrée maths'!AF28),0)))</f>
        <v>⌛</v>
      </c>
      <c r="AF13" s="60" t="str">
        <f>IF((COUNTA('Résultats test rentrée maths'!AG28))&lt;&gt;1,"⌛",(ROUND(AVERAGE('Résultats test rentrée maths'!AG28),0)))</f>
        <v>⌛</v>
      </c>
      <c r="AH13" s="17" t="e">
        <f>#REF!</f>
        <v>#REF!</v>
      </c>
      <c r="AI13" s="17" t="str">
        <f>'Mes élèves'!A8</f>
        <v>Elève 7</v>
      </c>
      <c r="AJ13" s="17" t="e">
        <f t="shared" si="0"/>
        <v>#N/A</v>
      </c>
      <c r="AK13" s="17" t="e">
        <f t="shared" si="0"/>
        <v>#N/A</v>
      </c>
      <c r="AL13" s="17" t="e">
        <f t="shared" si="0"/>
        <v>#N/A</v>
      </c>
      <c r="AM13" s="17" t="e">
        <f t="shared" si="0"/>
        <v>#N/A</v>
      </c>
      <c r="AN13" s="17" t="e">
        <f t="shared" si="0"/>
        <v>#N/A</v>
      </c>
      <c r="AO13" s="17" t="e">
        <f t="shared" si="0"/>
        <v>#N/A</v>
      </c>
      <c r="AP13" s="17" t="e">
        <f t="shared" si="0"/>
        <v>#N/A</v>
      </c>
      <c r="AR13" s="17" t="e">
        <f t="shared" si="27"/>
        <v>#N/A</v>
      </c>
      <c r="AS13" s="17" t="e">
        <f t="shared" si="27"/>
        <v>#N/A</v>
      </c>
      <c r="AT13" s="17" t="e">
        <f t="shared" si="27"/>
        <v>#N/A</v>
      </c>
      <c r="AU13" s="17" t="e">
        <f t="shared" si="27"/>
        <v>#N/A</v>
      </c>
      <c r="AV13" s="17" t="e">
        <f t="shared" si="28"/>
        <v>#N/A</v>
      </c>
      <c r="AW13" s="17" t="e">
        <f t="shared" si="28"/>
        <v>#N/A</v>
      </c>
      <c r="AX13" s="17" t="e">
        <f t="shared" si="28"/>
        <v>#N/A</v>
      </c>
      <c r="AY13" s="17" t="e">
        <f t="shared" si="28"/>
        <v>#N/A</v>
      </c>
      <c r="AZ13" s="17" t="e">
        <f t="shared" si="29"/>
        <v>#N/A</v>
      </c>
      <c r="BA13" s="17" t="e">
        <f t="shared" si="29"/>
        <v>#N/A</v>
      </c>
      <c r="BB13" s="17" t="e">
        <f t="shared" si="29"/>
        <v>#N/A</v>
      </c>
      <c r="BC13" s="17" t="e">
        <f t="shared" si="29"/>
        <v>#N/A</v>
      </c>
      <c r="BD13" s="17" t="e">
        <f t="shared" si="30"/>
        <v>#N/A</v>
      </c>
      <c r="BE13" s="17" t="e">
        <f t="shared" si="30"/>
        <v>#N/A</v>
      </c>
      <c r="BF13" s="17" t="e">
        <f t="shared" si="30"/>
        <v>#N/A</v>
      </c>
      <c r="BG13" s="17" t="e">
        <f t="shared" si="30"/>
        <v>#N/A</v>
      </c>
      <c r="BH13" s="17" t="e">
        <f t="shared" si="31"/>
        <v>#N/A</v>
      </c>
      <c r="BI13" s="17" t="e">
        <f t="shared" si="31"/>
        <v>#N/A</v>
      </c>
      <c r="BJ13" s="17" t="e">
        <f t="shared" si="31"/>
        <v>#N/A</v>
      </c>
      <c r="BK13" s="17" t="e">
        <f t="shared" si="31"/>
        <v>#N/A</v>
      </c>
      <c r="BL13" s="17" t="e">
        <f t="shared" si="32"/>
        <v>#N/A</v>
      </c>
      <c r="BM13" s="17" t="e">
        <f t="shared" si="32"/>
        <v>#N/A</v>
      </c>
      <c r="BN13" s="17" t="e">
        <f t="shared" si="32"/>
        <v>#N/A</v>
      </c>
      <c r="BO13" s="17" t="e">
        <f t="shared" si="32"/>
        <v>#N/A</v>
      </c>
      <c r="BP13" s="17" t="e">
        <f t="shared" si="33"/>
        <v>#N/A</v>
      </c>
      <c r="BQ13" s="17" t="e">
        <f t="shared" si="33"/>
        <v>#N/A</v>
      </c>
      <c r="BR13" s="17" t="e">
        <f t="shared" si="33"/>
        <v>#N/A</v>
      </c>
      <c r="BS13" s="17" t="e">
        <f t="shared" si="33"/>
        <v>#N/A</v>
      </c>
    </row>
    <row r="14" spans="1:73" s="64" customFormat="1" ht="18" customHeight="1" x14ac:dyDescent="0.2">
      <c r="A14" s="129" t="s">
        <v>77</v>
      </c>
      <c r="B14" s="130"/>
      <c r="C14" s="60" t="str">
        <f>IF((COUNTA('Résultats test rentrée maths'!D29:D30))&lt;&gt;2,"⌛",(ROUND(AVERAGE('Résultats test rentrée maths'!D29:D30),0)))</f>
        <v>⌛</v>
      </c>
      <c r="D14" s="60" t="str">
        <f>IF((COUNTA('Résultats test rentrée maths'!E29:E30))&lt;&gt;2,"⌛",(ROUND(AVERAGE('Résultats test rentrée maths'!E29:E30),0)))</f>
        <v>⌛</v>
      </c>
      <c r="E14" s="60" t="str">
        <f>IF((COUNTA('Résultats test rentrée maths'!F29:F30))&lt;&gt;2,"⌛",(ROUND(AVERAGE('Résultats test rentrée maths'!F29:F30),0)))</f>
        <v>⌛</v>
      </c>
      <c r="F14" s="60" t="str">
        <f>IF((COUNTA('Résultats test rentrée maths'!G29:G30))&lt;&gt;2,"⌛",(ROUND(AVERAGE('Résultats test rentrée maths'!G29:G30),0)))</f>
        <v>⌛</v>
      </c>
      <c r="G14" s="60" t="str">
        <f>IF((COUNTA('Résultats test rentrée maths'!H29:H30))&lt;&gt;2,"⌛",(ROUND(AVERAGE('Résultats test rentrée maths'!H29:H30),0)))</f>
        <v>⌛</v>
      </c>
      <c r="H14" s="60" t="str">
        <f>IF((COUNTA('Résultats test rentrée maths'!I29:I30))&lt;&gt;2,"⌛",(ROUND(AVERAGE('Résultats test rentrée maths'!I29:I30),0)))</f>
        <v>⌛</v>
      </c>
      <c r="I14" s="60" t="str">
        <f>IF((COUNTA('Résultats test rentrée maths'!J29:J30))&lt;&gt;2,"⌛",(ROUND(AVERAGE('Résultats test rentrée maths'!J29:J30),0)))</f>
        <v>⌛</v>
      </c>
      <c r="J14" s="60" t="str">
        <f>IF((COUNTA('Résultats test rentrée maths'!K29:K30))&lt;&gt;2,"⌛",(ROUND(AVERAGE('Résultats test rentrée maths'!K29:K30),0)))</f>
        <v>⌛</v>
      </c>
      <c r="K14" s="60" t="str">
        <f>IF((COUNTA('Résultats test rentrée maths'!L29:L30))&lt;&gt;2,"⌛",(ROUND(AVERAGE('Résultats test rentrée maths'!L29:L30),0)))</f>
        <v>⌛</v>
      </c>
      <c r="L14" s="60" t="str">
        <f>IF((COUNTA('Résultats test rentrée maths'!M29:M30))&lt;&gt;2,"⌛",(ROUND(AVERAGE('Résultats test rentrée maths'!M29:M30),0)))</f>
        <v>⌛</v>
      </c>
      <c r="M14" s="60" t="str">
        <f>IF((COUNTA('Résultats test rentrée maths'!N29:N30))&lt;&gt;2,"⌛",(ROUND(AVERAGE('Résultats test rentrée maths'!N29:N30),0)))</f>
        <v>⌛</v>
      </c>
      <c r="N14" s="60" t="str">
        <f>IF((COUNTA('Résultats test rentrée maths'!O29:O30))&lt;&gt;2,"⌛",(ROUND(AVERAGE('Résultats test rentrée maths'!O29:O30),0)))</f>
        <v>⌛</v>
      </c>
      <c r="O14" s="60" t="str">
        <f>IF((COUNTA('Résultats test rentrée maths'!P29:P30))&lt;&gt;2,"⌛",(ROUND(AVERAGE('Résultats test rentrée maths'!P29:P30),0)))</f>
        <v>⌛</v>
      </c>
      <c r="P14" s="60" t="str">
        <f>IF((COUNTA('Résultats test rentrée maths'!Q29:Q30))&lt;&gt;2,"⌛",(ROUND(AVERAGE('Résultats test rentrée maths'!Q29:Q30),0)))</f>
        <v>⌛</v>
      </c>
      <c r="Q14" s="60" t="str">
        <f>IF((COUNTA('Résultats test rentrée maths'!R29:R30))&lt;&gt;2,"⌛",(ROUND(AVERAGE('Résultats test rentrée maths'!R29:R30),0)))</f>
        <v>⌛</v>
      </c>
      <c r="R14" s="60" t="str">
        <f>IF((COUNTA('Résultats test rentrée maths'!S29:S30))&lt;&gt;2,"⌛",(ROUND(AVERAGE('Résultats test rentrée maths'!S29:S30),0)))</f>
        <v>⌛</v>
      </c>
      <c r="S14" s="60" t="str">
        <f>IF((COUNTA('Résultats test rentrée maths'!T29:T30))&lt;&gt;2,"⌛",(ROUND(AVERAGE('Résultats test rentrée maths'!T29:T30),0)))</f>
        <v>⌛</v>
      </c>
      <c r="T14" s="60" t="str">
        <f>IF((COUNTA('Résultats test rentrée maths'!U29:U30))&lt;&gt;2,"⌛",(ROUND(AVERAGE('Résultats test rentrée maths'!U29:U30),0)))</f>
        <v>⌛</v>
      </c>
      <c r="U14" s="60" t="str">
        <f>IF((COUNTA('Résultats test rentrée maths'!V29:V30))&lt;&gt;2,"⌛",(ROUND(AVERAGE('Résultats test rentrée maths'!V29:V30),0)))</f>
        <v>⌛</v>
      </c>
      <c r="V14" s="60" t="str">
        <f>IF((COUNTA('Résultats test rentrée maths'!W29:W30))&lt;&gt;2,"⌛",(ROUND(AVERAGE('Résultats test rentrée maths'!W29:W30),0)))</f>
        <v>⌛</v>
      </c>
      <c r="W14" s="60" t="str">
        <f>IF((COUNTA('Résultats test rentrée maths'!X29:X30))&lt;&gt;2,"⌛",(ROUND(AVERAGE('Résultats test rentrée maths'!X29:X30),0)))</f>
        <v>⌛</v>
      </c>
      <c r="X14" s="60" t="str">
        <f>IF((COUNTA('Résultats test rentrée maths'!Y29:Y30))&lt;&gt;2,"⌛",(ROUND(AVERAGE('Résultats test rentrée maths'!Y29:Y30),0)))</f>
        <v>⌛</v>
      </c>
      <c r="Y14" s="60" t="str">
        <f>IF((COUNTA('Résultats test rentrée maths'!Z29:Z30))&lt;&gt;2,"⌛",(ROUND(AVERAGE('Résultats test rentrée maths'!Z29:Z30),0)))</f>
        <v>⌛</v>
      </c>
      <c r="Z14" s="60" t="str">
        <f>IF((COUNTA('Résultats test rentrée maths'!AA29:AA30))&lt;&gt;2,"⌛",(ROUND(AVERAGE('Résultats test rentrée maths'!AA29:AA30),0)))</f>
        <v>⌛</v>
      </c>
      <c r="AA14" s="60" t="str">
        <f>IF((COUNTA('Résultats test rentrée maths'!AB29:AB30))&lt;&gt;2,"⌛",(ROUND(AVERAGE('Résultats test rentrée maths'!AB29:AB30),0)))</f>
        <v>⌛</v>
      </c>
      <c r="AB14" s="60" t="str">
        <f>IF((COUNTA('Résultats test rentrée maths'!AC29:AC30))&lt;&gt;2,"⌛",(ROUND(AVERAGE('Résultats test rentrée maths'!AC29:AC30),0)))</f>
        <v>⌛</v>
      </c>
      <c r="AC14" s="60" t="str">
        <f>IF((COUNTA('Résultats test rentrée maths'!AD29:AD30))&lt;&gt;2,"⌛",(ROUND(AVERAGE('Résultats test rentrée maths'!AD29:AD30),0)))</f>
        <v>⌛</v>
      </c>
      <c r="AD14" s="60" t="str">
        <f>IF((COUNTA('Résultats test rentrée maths'!AE29:AE30))&lt;&gt;2,"⌛",(ROUND(AVERAGE('Résultats test rentrée maths'!AE29:AE30),0)))</f>
        <v>⌛</v>
      </c>
      <c r="AE14" s="60" t="str">
        <f>IF((COUNTA('Résultats test rentrée maths'!AF29:AF30))&lt;&gt;2,"⌛",(ROUND(AVERAGE('Résultats test rentrée maths'!AF29:AF30),0)))</f>
        <v>⌛</v>
      </c>
      <c r="AF14" s="60" t="str">
        <f>IF((COUNTA('Résultats test rentrée maths'!AG29:AG30))&lt;&gt;2,"⌛",(ROUND(AVERAGE('Résultats test rentrée maths'!AG29:AG30),0)))</f>
        <v>⌛</v>
      </c>
      <c r="AH14" s="64" t="e">
        <f>#REF!</f>
        <v>#REF!</v>
      </c>
      <c r="AI14" s="64" t="str">
        <f>'Mes élèves'!A12</f>
        <v>Elève 11</v>
      </c>
      <c r="AJ14" s="64" t="e">
        <f t="shared" ref="AJ14:AP18" si="34">INDEX(composantesresultats,MATCH(AJ$2,composante,0),MATCH($AI14,ELEVESCOMPOSANTE,0))</f>
        <v>#N/A</v>
      </c>
      <c r="AK14" s="64" t="e">
        <f t="shared" si="34"/>
        <v>#N/A</v>
      </c>
      <c r="AL14" s="64" t="e">
        <f t="shared" si="34"/>
        <v>#N/A</v>
      </c>
      <c r="AM14" s="64" t="e">
        <f t="shared" si="34"/>
        <v>#N/A</v>
      </c>
      <c r="AN14" s="64" t="e">
        <f t="shared" si="34"/>
        <v>#N/A</v>
      </c>
      <c r="AO14" s="64" t="e">
        <f t="shared" si="34"/>
        <v>#N/A</v>
      </c>
      <c r="AP14" s="64" t="e">
        <f t="shared" si="34"/>
        <v>#N/A</v>
      </c>
      <c r="AR14" s="64" t="e">
        <f>IF(COUNTA($AJ$3:$AJ$28)=0,"",IF(AND($AJ14="",#REF!=AR$2),#REF!+0.1,IF(AND($AJ14="",#REF!&lt;&gt;AR$2),#REF!,IF(AND($AJ14&lt;&gt;AR$2,#REF!=AR$2),#REF!+0.1,IF(AND($AJ14=AR$2,#REF!&lt;&gt;AR$2),#REF!+0.9,IF(AND(#REF!=$AJ14,$AJ14=AR$2),#REF!+1,IF(AND($AJ14=AR$2,#REF!=""),#REF!+0.9,#REF!)))))))</f>
        <v>#N/A</v>
      </c>
      <c r="AS14" s="64" t="e">
        <f>IF(COUNTA($AJ$3:$AJ$28)=0,"",IF(AND($AJ14="",#REF!=AS$2),#REF!+0.1,IF(AND($AJ14="",#REF!&lt;&gt;AS$2),#REF!,IF(AND($AJ14&lt;&gt;AS$2,#REF!=AS$2),#REF!+0.1,IF(AND($AJ14=AS$2,#REF!&lt;&gt;AS$2),#REF!+0.9,IF(AND(#REF!=$AJ14,$AJ14=AS$2),#REF!+1,IF(AND($AJ14=AS$2,#REF!=""),#REF!+0.9,#REF!)))))))</f>
        <v>#N/A</v>
      </c>
      <c r="AT14" s="64" t="e">
        <f>IF(COUNTA($AJ$3:$AJ$28)=0,"",IF(AND($AJ14="",#REF!=AT$2),#REF!+0.1,IF(AND($AJ14="",#REF!&lt;&gt;AT$2),#REF!,IF(AND($AJ14&lt;&gt;AT$2,#REF!=AT$2),#REF!+0.1,IF(AND($AJ14=AT$2,#REF!&lt;&gt;AT$2),#REF!+0.9,IF(AND(#REF!=$AJ14,$AJ14=AT$2),#REF!+1,IF(AND($AJ14=AT$2,#REF!=""),#REF!+0.9,#REF!)))))))</f>
        <v>#N/A</v>
      </c>
      <c r="AU14" s="64" t="e">
        <f>IF(COUNTA($AJ$3:$AJ$28)=0,"",IF(AND($AJ14="",#REF!=AU$2),#REF!+0.1,IF(AND($AJ14="",#REF!&lt;&gt;AU$2),#REF!,IF(AND($AJ14&lt;&gt;AU$2,#REF!=AU$2),#REF!+0.1,IF(AND($AJ14=AU$2,#REF!&lt;&gt;AU$2),#REF!+0.9,IF(AND(#REF!=$AJ14,$AJ14=AU$2),#REF!+1,IF(AND($AJ14=AU$2,#REF!=""),#REF!+0.9,#REF!)))))))</f>
        <v>#N/A</v>
      </c>
      <c r="AV14" s="64" t="e">
        <f>IF(COUNTA($AK$3:$AK$28)=0,"",IF(AND($AK14="",#REF!=AV$2),#REF!+0.1,IF(AND($AK14="",#REF!&lt;&gt;AV$2),#REF!,IF(AND($AK14&lt;&gt;AV$2,#REF!=AV$2),#REF!+0.1,IF(AND($AK14=AV$2,#REF!&lt;&gt;AV$2),#REF!+0.9,IF(AND(#REF!=$AK14,$AK14=AV$2),#REF!+1,IF(AND($AK14=AV$2,#REF!=""),#REF!+0.9,#REF!)))))))</f>
        <v>#N/A</v>
      </c>
      <c r="AW14" s="64" t="e">
        <f>IF(COUNTA($AK$3:$AK$28)=0,"",IF(AND($AK14="",#REF!=AW$2),#REF!+0.1,IF(AND($AK14="",#REF!&lt;&gt;AW$2),#REF!,IF(AND($AK14&lt;&gt;AW$2,#REF!=AW$2),#REF!+0.1,IF(AND($AK14=AW$2,#REF!&lt;&gt;AW$2),#REF!+0.9,IF(AND(#REF!=$AK14,$AK14=AW$2),#REF!+1,IF(AND($AK14=AW$2,#REF!=""),#REF!+0.9,#REF!)))))))</f>
        <v>#N/A</v>
      </c>
      <c r="AX14" s="64" t="e">
        <f>IF(COUNTA($AK$3:$AK$28)=0,"",IF(AND($AK14="",#REF!=AX$2),#REF!+0.1,IF(AND($AK14="",#REF!&lt;&gt;AX$2),#REF!,IF(AND($AK14&lt;&gt;AX$2,#REF!=AX$2),#REF!+0.1,IF(AND($AK14=AX$2,#REF!&lt;&gt;AX$2),#REF!+0.9,IF(AND(#REF!=$AK14,$AK14=AX$2),#REF!+1,IF(AND($AK14=AX$2,#REF!=""),#REF!+0.9,#REF!)))))))</f>
        <v>#N/A</v>
      </c>
      <c r="AY14" s="64" t="e">
        <f>IF(COUNTA($AK$3:$AK$28)=0,"",IF(AND($AK14="",#REF!=AY$2),#REF!+0.1,IF(AND($AK14="",#REF!&lt;&gt;AY$2),#REF!,IF(AND($AK14&lt;&gt;AY$2,#REF!=AY$2),#REF!+0.1,IF(AND($AK14=AY$2,#REF!&lt;&gt;AY$2),#REF!+0.9,IF(AND(#REF!=$AK14,$AK14=AY$2),#REF!+1,IF(AND($AK14=AY$2,#REF!=""),#REF!+0.9,#REF!)))))))</f>
        <v>#N/A</v>
      </c>
      <c r="AZ14" s="64" t="e">
        <f>IF(COUNTA($AL$3:$AL$28)=0,"",IF(AND($AL14="",#REF!=AZ$2),#REF!+0.1,IF(AND($AL14="",#REF!&lt;&gt;AZ$2),#REF!,IF(AND($AL14&lt;&gt;AZ$2,#REF!=AZ$2),#REF!+0.1,IF(AND($AL14=AZ$2,#REF!&lt;&gt;AZ$2),#REF!+0.9,IF(AND(#REF!=$AL14,$AL14=AZ$2),#REF!+1,IF(AND($AL14=AZ$2,#REF!=""),#REF!+0.9,#REF!)))))))</f>
        <v>#N/A</v>
      </c>
      <c r="BA14" s="64" t="e">
        <f>IF(COUNTA($AL$3:$AL$28)=0,"",IF(AND($AL14="",#REF!=BA$2),#REF!+0.1,IF(AND($AL14="",#REF!&lt;&gt;BA$2),#REF!,IF(AND($AL14&lt;&gt;BA$2,#REF!=BA$2),#REF!+0.1,IF(AND($AL14=BA$2,#REF!&lt;&gt;BA$2),#REF!+0.9,IF(AND(#REF!=$AL14,$AL14=BA$2),#REF!+1,IF(AND($AL14=BA$2,#REF!=""),#REF!+0.9,#REF!)))))))</f>
        <v>#N/A</v>
      </c>
      <c r="BB14" s="64" t="e">
        <f>IF(COUNTA($AL$3:$AL$28)=0,"",IF(AND($AL14="",#REF!=BB$2),#REF!+0.1,IF(AND($AL14="",#REF!&lt;&gt;BB$2),#REF!,IF(AND($AL14&lt;&gt;BB$2,#REF!=BB$2),#REF!+0.1,IF(AND($AL14=BB$2,#REF!&lt;&gt;BB$2),#REF!+0.9,IF(AND(#REF!=$AL14,$AL14=BB$2),#REF!+1,IF(AND($AL14=BB$2,#REF!=""),#REF!+0.9,#REF!)))))))</f>
        <v>#N/A</v>
      </c>
      <c r="BC14" s="64" t="e">
        <f>IF(COUNTA($AL$3:$AL$28)=0,"",IF(AND($AL14="",#REF!=BC$2),#REF!+0.1,IF(AND($AL14="",#REF!&lt;&gt;BC$2),#REF!,IF(AND($AL14&lt;&gt;BC$2,#REF!=BC$2),#REF!+0.1,IF(AND($AL14=BC$2,#REF!&lt;&gt;BC$2),#REF!+0.9,IF(AND(#REF!=$AL14,$AL14=BC$2),#REF!+1,IF(AND($AL14=BC$2,#REF!=""),#REF!+0.9,#REF!)))))))</f>
        <v>#N/A</v>
      </c>
      <c r="BD14" s="64" t="e">
        <f>IF(COUNTA($AM$3:$AM$28)=0,"",IF(AND($AM14="",#REF!=BD$2),#REF!+0.1,IF(AND($AM14="",#REF!&lt;&gt;BD$2),#REF!,IF(AND($AM14&lt;&gt;BD$2,#REF!=BD$2),#REF!+0.1,IF(AND($AM14=BD$2,#REF!&lt;&gt;BD$2),#REF!+0.9,IF(AND(#REF!=$AM14,$AM14=BD$2),#REF!+1,IF(AND($AM14=BD$2,#REF!=""),#REF!+0.9,#REF!)))))))</f>
        <v>#N/A</v>
      </c>
      <c r="BE14" s="64" t="e">
        <f>IF(COUNTA($AM$3:$AM$28)=0,"",IF(AND($AM14="",#REF!=BE$2),#REF!+0.1,IF(AND($AM14="",#REF!&lt;&gt;BE$2),#REF!,IF(AND($AM14&lt;&gt;BE$2,#REF!=BE$2),#REF!+0.1,IF(AND($AM14=BE$2,#REF!&lt;&gt;BE$2),#REF!+0.9,IF(AND(#REF!=$AM14,$AM14=BE$2),#REF!+1,IF(AND($AM14=BE$2,#REF!=""),#REF!+0.9,#REF!)))))))</f>
        <v>#N/A</v>
      </c>
      <c r="BF14" s="64" t="e">
        <f>IF(COUNTA($AM$3:$AM$28)=0,"",IF(AND($AM14="",#REF!=BF$2),#REF!+0.1,IF(AND($AM14="",#REF!&lt;&gt;BF$2),#REF!,IF(AND($AM14&lt;&gt;BF$2,#REF!=BF$2),#REF!+0.1,IF(AND($AM14=BF$2,#REF!&lt;&gt;BF$2),#REF!+0.9,IF(AND(#REF!=$AM14,$AM14=BF$2),#REF!+1,IF(AND($AM14=BF$2,#REF!=""),#REF!+0.9,#REF!)))))))</f>
        <v>#N/A</v>
      </c>
      <c r="BG14" s="64" t="e">
        <f>IF(COUNTA($AM$3:$AM$28)=0,"",IF(AND($AM14="",#REF!=BG$2),#REF!+0.1,IF(AND($AM14="",#REF!&lt;&gt;BG$2),#REF!,IF(AND($AM14&lt;&gt;BG$2,#REF!=BG$2),#REF!+0.1,IF(AND($AM14=BG$2,#REF!&lt;&gt;BG$2),#REF!+0.9,IF(AND(#REF!=$AM14,$AM14=BG$2),#REF!+1,IF(AND($AM14=BG$2,#REF!=""),#REF!+0.9,#REF!)))))))</f>
        <v>#N/A</v>
      </c>
      <c r="BH14" s="64" t="e">
        <f>IF(COUNTA($AN$3:$AN$28)=0,"",IF(AND($AN14="",#REF!=BH$2),#REF!+0.1,IF(AND($AN14="",#REF!&lt;&gt;BH$2),#REF!,IF(AND($AN14&lt;&gt;BH$2,#REF!=BH$2),#REF!+0.1,IF(AND($AN14=BH$2,#REF!&lt;&gt;BH$2),#REF!+0.9,IF(AND(#REF!=$AN14,$AN14=BH$2),#REF!+1,IF(AND($AN14=BH$2,#REF!=""),#REF!+0.9,#REF!)))))))</f>
        <v>#N/A</v>
      </c>
      <c r="BI14" s="64" t="e">
        <f>IF(COUNTA($AN$3:$AN$28)=0,"",IF(AND($AN14="",#REF!=BI$2),#REF!+0.1,IF(AND($AN14="",#REF!&lt;&gt;BI$2),#REF!,IF(AND($AN14&lt;&gt;BI$2,#REF!=BI$2),#REF!+0.1,IF(AND($AN14=BI$2,#REF!&lt;&gt;BI$2),#REF!+0.9,IF(AND(#REF!=$AN14,$AN14=BI$2),#REF!+1,IF(AND($AN14=BI$2,#REF!=""),#REF!+0.9,#REF!)))))))</f>
        <v>#N/A</v>
      </c>
      <c r="BJ14" s="64" t="e">
        <f>IF(COUNTA($AN$3:$AN$28)=0,"",IF(AND($AN14="",#REF!=BJ$2),#REF!+0.1,IF(AND($AN14="",#REF!&lt;&gt;BJ$2),#REF!,IF(AND($AN14&lt;&gt;BJ$2,#REF!=BJ$2),#REF!+0.1,IF(AND($AN14=BJ$2,#REF!&lt;&gt;BJ$2),#REF!+0.9,IF(AND(#REF!=$AN14,$AN14=BJ$2),#REF!+1,IF(AND($AN14=BJ$2,#REF!=""),#REF!+0.9,#REF!)))))))</f>
        <v>#N/A</v>
      </c>
      <c r="BK14" s="64" t="e">
        <f>IF(COUNTA($AN$3:$AN$28)=0,"",IF(AND($AN14="",#REF!=BK$2),#REF!+0.1,IF(AND($AN14="",#REF!&lt;&gt;BK$2),#REF!,IF(AND($AN14&lt;&gt;BK$2,#REF!=BK$2),#REF!+0.1,IF(AND($AN14=BK$2,#REF!&lt;&gt;BK$2),#REF!+0.9,IF(AND(#REF!=$AN14,$AN14=BK$2),#REF!+1,IF(AND($AN14=BK$2,#REF!=""),#REF!+0.9,#REF!)))))))</f>
        <v>#N/A</v>
      </c>
      <c r="BL14" s="64" t="e">
        <f>IF(COUNTA($AO$3:$AO$28)=0,"",IF(AND($AO14="",#REF!=BL$2),#REF!+0.1,IF(AND($AO14="",#REF!&lt;&gt;BL$2),#REF!,IF(AND($AO14&lt;&gt;BL$2,#REF!=BL$2),#REF!+0.1,IF(AND($AO14=BL$2,#REF!&lt;&gt;BL$2),#REF!+0.9,IF(AND(#REF!=$AO14,$AO14=BL$2),#REF!+1,IF(AND($AO14=BL$2,#REF!=""),#REF!+0.9,#REF!)))))))</f>
        <v>#N/A</v>
      </c>
      <c r="BM14" s="64" t="e">
        <f>IF(COUNTA($AO$3:$AO$28)=0,"",IF(AND($AO14="",#REF!=BM$2),#REF!+0.1,IF(AND($AO14="",#REF!&lt;&gt;BM$2),#REF!,IF(AND($AO14&lt;&gt;BM$2,#REF!=BM$2),#REF!+0.1,IF(AND($AO14=BM$2,#REF!&lt;&gt;BM$2),#REF!+0.9,IF(AND(#REF!=$AO14,$AO14=BM$2),#REF!+1,IF(AND($AO14=BM$2,#REF!=""),#REF!+0.9,#REF!)))))))</f>
        <v>#N/A</v>
      </c>
      <c r="BN14" s="64" t="e">
        <f>IF(COUNTA($AO$3:$AO$28)=0,"",IF(AND($AO14="",#REF!=BN$2),#REF!+0.1,IF(AND($AO14="",#REF!&lt;&gt;BN$2),#REF!,IF(AND($AO14&lt;&gt;BN$2,#REF!=BN$2),#REF!+0.1,IF(AND($AO14=BN$2,#REF!&lt;&gt;BN$2),#REF!+0.9,IF(AND(#REF!=$AO14,$AO14=BN$2),#REF!+1,IF(AND($AO14=BN$2,#REF!=""),#REF!+0.9,#REF!)))))))</f>
        <v>#N/A</v>
      </c>
      <c r="BO14" s="64" t="e">
        <f>IF(COUNTA($AO$3:$AO$28)=0,"",IF(AND($AO14="",#REF!=BO$2),#REF!+0.1,IF(AND($AO14="",#REF!&lt;&gt;BO$2),#REF!,IF(AND($AO14&lt;&gt;BO$2,#REF!=BO$2),#REF!+0.1,IF(AND($AO14=BO$2,#REF!&lt;&gt;BO$2),#REF!+0.9,IF(AND(#REF!=$AO14,$AO14=BO$2),#REF!+1,IF(AND($AO14=BO$2,#REF!=""),#REF!+0.9,#REF!)))))))</f>
        <v>#N/A</v>
      </c>
      <c r="BP14" s="64" t="e">
        <f>IF(COUNTA($AP$3:$AP$28)=0,"",IF(AND($AP14="",#REF!=BP$2),#REF!+0.1,IF(AND($AP14="",#REF!&lt;&gt;BP$2),#REF!,IF(AND($AP14&lt;&gt;BP$2,#REF!=BP$2),#REF!+0.1,IF(AND($AP14=BP$2,#REF!&lt;&gt;BP$2),#REF!+0.9,IF(AND(#REF!=$AP14,$AP14=BP$2),#REF!+1,IF(AND($AP14=BP$2,#REF!=""),#REF!+0.9,#REF!)))))))</f>
        <v>#N/A</v>
      </c>
      <c r="BQ14" s="64" t="e">
        <f>IF(COUNTA($AP$3:$AP$28)=0,"",IF(AND($AP14="",#REF!=BQ$2),#REF!+0.1,IF(AND($AP14="",#REF!&lt;&gt;BQ$2),#REF!,IF(AND($AP14&lt;&gt;BQ$2,#REF!=BQ$2),#REF!+0.1,IF(AND($AP14=BQ$2,#REF!&lt;&gt;BQ$2),#REF!+0.9,IF(AND(#REF!=$AP14,$AP14=BQ$2),#REF!+1,IF(AND($AP14=BQ$2,#REF!=""),#REF!+0.9,#REF!)))))))</f>
        <v>#N/A</v>
      </c>
      <c r="BR14" s="64" t="e">
        <f>IF(COUNTA($AP$3:$AP$28)=0,"",IF(AND($AP14="",#REF!=BR$2),#REF!+0.1,IF(AND($AP14="",#REF!&lt;&gt;BR$2),#REF!,IF(AND($AP14&lt;&gt;BR$2,#REF!=BR$2),#REF!+0.1,IF(AND($AP14=BR$2,#REF!&lt;&gt;BR$2),#REF!+0.9,IF(AND(#REF!=$AP14,$AP14=BR$2),#REF!+1,IF(AND($AP14=BR$2,#REF!=""),#REF!+0.9,#REF!)))))))</f>
        <v>#N/A</v>
      </c>
      <c r="BS14" s="64" t="e">
        <f>IF(COUNTA($AP$3:$AP$28)=0,"",IF(AND($AP14="",#REF!=BS$2),#REF!+0.1,IF(AND($AP14="",#REF!&lt;&gt;BS$2),#REF!,IF(AND($AP14&lt;&gt;BS$2,#REF!=BS$2),#REF!+0.1,IF(AND($AP14=BS$2,#REF!&lt;&gt;BS$2),#REF!+0.9,IF(AND(#REF!=$AP14,$AP14=BS$2),#REF!+1,IF(AND($AP14=BS$2,#REF!=""),#REF!+0.9,#REF!)))))))</f>
        <v>#N/A</v>
      </c>
    </row>
    <row r="15" spans="1:73" s="62" customFormat="1" ht="27.75" hidden="1" customHeight="1" x14ac:dyDescent="0.25">
      <c r="A15" s="124" t="s">
        <v>57</v>
      </c>
      <c r="B15" s="124"/>
      <c r="C15" s="61" t="e">
        <f>IF(AND(#REF!="",#REF!="",#REF!=""),"",ROUNDDOWN(SUM('Résultats test rentrée français'!C15:C18,'Résultats test rentrée français'!C20:C22)/COUNTA('Résultats test rentrée français'!C15:C18,'Résultats test rentrée français'!C20:C23,'Résultats test rentrée français'!C20:C23,'Résultats test rentrée français'!C20:C22),0.1))</f>
        <v>#REF!</v>
      </c>
      <c r="D15" s="61" t="e">
        <f>IF(AND(#REF!="",#REF!="",#REF!=""),"",ROUNDDOWN(SUM('Résultats test rentrée français'!D15:D18,'Résultats test rentrée français'!D20:D22)/COUNTA('Résultats test rentrée français'!D15:D18,'Résultats test rentrée français'!D20:D23,'Résultats test rentrée français'!D20:D23,'Résultats test rentrée français'!D20:D22),0.1))</f>
        <v>#REF!</v>
      </c>
      <c r="E15" s="61" t="e">
        <f>IF(AND(#REF!="",#REF!="",#REF!=""),"",ROUNDDOWN(SUM('Résultats test rentrée français'!E15:E18,'Résultats test rentrée français'!E20:E22)/COUNTA('Résultats test rentrée français'!E15:E18,'Résultats test rentrée français'!E20:E23,'Résultats test rentrée français'!E20:E23,'Résultats test rentrée français'!E20:E22),0.1))</f>
        <v>#REF!</v>
      </c>
      <c r="F15" s="61" t="e">
        <f>IF(AND(#REF!="",#REF!="",#REF!=""),"",ROUNDDOWN(SUM('Résultats test rentrée français'!F15:F18,'Résultats test rentrée français'!F20:F22)/COUNTA('Résultats test rentrée français'!F15:F18,'Résultats test rentrée français'!F20:F23,'Résultats test rentrée français'!F20:F23,'Résultats test rentrée français'!F20:F22),0.1))</f>
        <v>#REF!</v>
      </c>
      <c r="G15" s="61" t="e">
        <f>IF(AND(#REF!="",#REF!="",#REF!=""),"",ROUNDDOWN(SUM('Résultats test rentrée français'!G15:G18,'Résultats test rentrée français'!G20:G22)/COUNTA('Résultats test rentrée français'!G15:G18,'Résultats test rentrée français'!G20:G23,'Résultats test rentrée français'!G20:G23,'Résultats test rentrée français'!G20:G22),0.1))</f>
        <v>#REF!</v>
      </c>
      <c r="H15" s="61" t="e">
        <f>IF(AND(#REF!="",#REF!="",#REF!=""),"",ROUNDDOWN(SUM('Résultats test rentrée français'!H15:H18,'Résultats test rentrée français'!H20:H22)/COUNTA('Résultats test rentrée français'!H15:H18,'Résultats test rentrée français'!H20:H23,'Résultats test rentrée français'!H20:H23,'Résultats test rentrée français'!H20:H22),0.1))</f>
        <v>#REF!</v>
      </c>
      <c r="I15" s="61" t="e">
        <f>IF(AND(#REF!="",#REF!="",#REF!=""),"",ROUNDDOWN(SUM('Résultats test rentrée français'!I15:I18,'Résultats test rentrée français'!I20:I22)/COUNTA('Résultats test rentrée français'!I15:I18,'Résultats test rentrée français'!I20:I23,'Résultats test rentrée français'!I20:I23,'Résultats test rentrée français'!I20:I22),0.1))</f>
        <v>#REF!</v>
      </c>
      <c r="J15" s="61" t="e">
        <f>IF(AND(#REF!="",#REF!="",#REF!=""),"",ROUNDDOWN(SUM('Résultats test rentrée français'!J15:J18,'Résultats test rentrée français'!J20:J22)/COUNTA('Résultats test rentrée français'!J15:J18,'Résultats test rentrée français'!J20:J23,'Résultats test rentrée français'!J20:J23,'Résultats test rentrée français'!J20:J22),0.1))</f>
        <v>#REF!</v>
      </c>
      <c r="K15" s="61" t="e">
        <f>IF(AND(#REF!="",#REF!="",#REF!=""),"",ROUNDDOWN(SUM('Résultats test rentrée français'!K15:K18,'Résultats test rentrée français'!K20:K22)/COUNTA('Résultats test rentrée français'!K15:K18,'Résultats test rentrée français'!K20:K23,'Résultats test rentrée français'!K20:K23,'Résultats test rentrée français'!K20:K22),0.1))</f>
        <v>#REF!</v>
      </c>
      <c r="L15" s="61" t="e">
        <f>IF(AND(#REF!="",#REF!="",#REF!=""),"",ROUNDDOWN(SUM('Résultats test rentrée français'!L15:L18,'Résultats test rentrée français'!L20:L22)/COUNTA('Résultats test rentrée français'!L15:L18,'Résultats test rentrée français'!L20:L23,'Résultats test rentrée français'!L20:L23,'Résultats test rentrée français'!L20:L22),0.1))</f>
        <v>#REF!</v>
      </c>
      <c r="M15" s="61" t="e">
        <f>IF(AND(#REF!="",#REF!="",#REF!=""),"",ROUNDDOWN(SUM('Résultats test rentrée français'!M15:M18,'Résultats test rentrée français'!M20:M22)/COUNTA('Résultats test rentrée français'!M15:M18,'Résultats test rentrée français'!M20:M23,'Résultats test rentrée français'!M20:M23,'Résultats test rentrée français'!M20:M22),0.1))</f>
        <v>#REF!</v>
      </c>
      <c r="N15" s="61" t="e">
        <f>IF(AND(#REF!="",#REF!="",#REF!=""),"",ROUNDDOWN(SUM('Résultats test rentrée français'!N15:N18,'Résultats test rentrée français'!N20:N22)/COUNTA('Résultats test rentrée français'!N15:N18,'Résultats test rentrée français'!N20:N23,'Résultats test rentrée français'!N20:N23,'Résultats test rentrée français'!N20:N22),0.1))</f>
        <v>#REF!</v>
      </c>
      <c r="O15" s="61" t="e">
        <f>IF(AND(#REF!="",#REF!="",#REF!=""),"",ROUNDDOWN(SUM('Résultats test rentrée français'!O15:O18,'Résultats test rentrée français'!O20:O22)/COUNTA('Résultats test rentrée français'!O15:O18,'Résultats test rentrée français'!O20:O23,'Résultats test rentrée français'!O20:O23,'Résultats test rentrée français'!O20:O22),0.1))</f>
        <v>#REF!</v>
      </c>
      <c r="P15" s="61" t="e">
        <f>IF(AND(#REF!="",#REF!="",#REF!=""),"",ROUNDDOWN(SUM('Résultats test rentrée français'!P15:P18,'Résultats test rentrée français'!P20:P22)/COUNTA('Résultats test rentrée français'!P15:P18,'Résultats test rentrée français'!P20:P23,'Résultats test rentrée français'!P20:P23,'Résultats test rentrée français'!P20:P22),0.1))</f>
        <v>#REF!</v>
      </c>
      <c r="Q15" s="61" t="e">
        <f>IF(AND(#REF!="",#REF!="",#REF!=""),"",ROUNDDOWN(SUM('Résultats test rentrée français'!Q15:Q18,'Résultats test rentrée français'!Q20:Q22)/COUNTA('Résultats test rentrée français'!Q15:Q18,'Résultats test rentrée français'!Q20:Q23,'Résultats test rentrée français'!Q20:Q23,'Résultats test rentrée français'!Q20:Q22),0.1))</f>
        <v>#REF!</v>
      </c>
      <c r="R15" s="61" t="e">
        <f>IF(AND(#REF!="",#REF!="",#REF!=""),"",ROUNDDOWN(SUM('Résultats test rentrée français'!R15:R18,'Résultats test rentrée français'!R20:R22)/COUNTA('Résultats test rentrée français'!R15:R18,'Résultats test rentrée français'!R20:R23,'Résultats test rentrée français'!R20:R23,'Résultats test rentrée français'!R20:R22),0.1))</f>
        <v>#REF!</v>
      </c>
      <c r="S15" s="61" t="e">
        <f>IF(AND(#REF!="",#REF!="",#REF!=""),"",ROUNDDOWN(SUM('Résultats test rentrée français'!S15:S18,'Résultats test rentrée français'!S20:S22)/COUNTA('Résultats test rentrée français'!S15:S18,'Résultats test rentrée français'!S20:S23,'Résultats test rentrée français'!S20:S23,'Résultats test rentrée français'!S20:S22),0.1))</f>
        <v>#REF!</v>
      </c>
      <c r="T15" s="61" t="e">
        <f>IF(AND(#REF!="",#REF!="",#REF!=""),"",ROUNDDOWN(SUM('Résultats test rentrée français'!T15:T18,'Résultats test rentrée français'!T20:T22)/COUNTA('Résultats test rentrée français'!T15:T18,'Résultats test rentrée français'!T20:T23,'Résultats test rentrée français'!T20:T23,'Résultats test rentrée français'!T20:T22),0.1))</f>
        <v>#REF!</v>
      </c>
      <c r="U15" s="61" t="e">
        <f>IF(AND(#REF!="",#REF!="",#REF!=""),"",ROUNDDOWN(SUM('Résultats test rentrée français'!U15:U18,'Résultats test rentrée français'!U20:U22)/COUNTA('Résultats test rentrée français'!U15:U18,'Résultats test rentrée français'!U20:U23,'Résultats test rentrée français'!U20:U23,'Résultats test rentrée français'!U20:U22),0.1))</f>
        <v>#REF!</v>
      </c>
      <c r="V15" s="61" t="e">
        <f>IF(AND(#REF!="",#REF!="",#REF!=""),"",ROUNDDOWN(SUM('Résultats test rentrée français'!V15:V18,'Résultats test rentrée français'!V20:V22)/COUNTA('Résultats test rentrée français'!V15:V18,'Résultats test rentrée français'!V20:V23,'Résultats test rentrée français'!V20:V23,'Résultats test rentrée français'!V20:V22),0.1))</f>
        <v>#REF!</v>
      </c>
      <c r="W15" s="61" t="e">
        <f>IF(AND(#REF!="",#REF!="",#REF!=""),"",ROUNDDOWN(SUM('Résultats test rentrée français'!W15:W18,'Résultats test rentrée français'!W20:W22)/COUNTA('Résultats test rentrée français'!W15:W18,'Résultats test rentrée français'!W20:W23,'Résultats test rentrée français'!W20:W23,'Résultats test rentrée français'!W20:W22),0.1))</f>
        <v>#REF!</v>
      </c>
      <c r="X15" s="61" t="e">
        <f>IF(AND(#REF!="",#REF!="",#REF!=""),"",ROUNDDOWN(SUM('Résultats test rentrée français'!X15:X18,'Résultats test rentrée français'!X20:X22)/COUNTA('Résultats test rentrée français'!X15:X18,'Résultats test rentrée français'!X20:X23,'Résultats test rentrée français'!X20:X23,'Résultats test rentrée français'!X20:X22),0.1))</f>
        <v>#REF!</v>
      </c>
      <c r="Y15" s="61" t="e">
        <f>IF(AND(#REF!="",#REF!="",#REF!=""),"",ROUNDDOWN(SUM('Résultats test rentrée français'!Y15:Y18,'Résultats test rentrée français'!Y20:Y22)/COUNTA('Résultats test rentrée français'!Y15:Y18,'Résultats test rentrée français'!Y20:Y23,'Résultats test rentrée français'!Y20:Y23,'Résultats test rentrée français'!Y20:Y22),0.1))</f>
        <v>#REF!</v>
      </c>
      <c r="Z15" s="61" t="e">
        <f>IF(AND(#REF!="",#REF!="",#REF!=""),"",ROUNDDOWN(SUM('Résultats test rentrée français'!Z15:Z18,'Résultats test rentrée français'!Z20:Z22)/COUNTA('Résultats test rentrée français'!Z15:Z18,'Résultats test rentrée français'!Z20:Z23,'Résultats test rentrée français'!Z20:Z23,'Résultats test rentrée français'!Z20:Z22),0.1))</f>
        <v>#REF!</v>
      </c>
      <c r="AA15" s="61" t="e">
        <f>IF(AND(#REF!="",#REF!="",#REF!=""),"",ROUNDDOWN(SUM('Résultats test rentrée français'!AA15:AA18,'Résultats test rentrée français'!AA20:AA22)/COUNTA('Résultats test rentrée français'!AA15:AA18,'Résultats test rentrée français'!AA20:AA23,'Résultats test rentrée français'!AA20:AA23,'Résultats test rentrée français'!AA20:AA22),0.1))</f>
        <v>#REF!</v>
      </c>
      <c r="AB15" s="61" t="e">
        <f>IF(AND(#REF!="",#REF!="",#REF!=""),"",ROUNDDOWN(SUM('Résultats test rentrée français'!AB15:AB18,'Résultats test rentrée français'!AB20:AB22)/COUNTA('Résultats test rentrée français'!AB15:AB18,'Résultats test rentrée français'!AB20:AB23,'Résultats test rentrée français'!AB20:AB23,'Résultats test rentrée français'!AB20:AB22),0.1))</f>
        <v>#REF!</v>
      </c>
      <c r="AC15" s="61" t="e">
        <f>IF(AND(#REF!="",#REF!="",#REF!=""),"",ROUNDDOWN(SUM('Résultats test rentrée français'!AC15:AC18,'Résultats test rentrée français'!AC20:AC22)/COUNTA('Résultats test rentrée français'!AC15:AC18,'Résultats test rentrée français'!AC20:AC23,'Résultats test rentrée français'!AC20:AC23,'Résultats test rentrée français'!AC20:AC22),0.1))</f>
        <v>#REF!</v>
      </c>
      <c r="AD15" s="61" t="e">
        <f>IF(AND(#REF!="",#REF!="",#REF!=""),"",ROUNDDOWN(SUM('Résultats test rentrée français'!AD15:AD18,'Résultats test rentrée français'!AD20:AD22)/COUNTA('Résultats test rentrée français'!AD15:AD18,'Résultats test rentrée français'!AD20:AD23,'Résultats test rentrée français'!AD20:AD23,'Résultats test rentrée français'!AD20:AD22),0.1))</f>
        <v>#REF!</v>
      </c>
      <c r="AE15" s="61" t="e">
        <f>IF(AND(#REF!="",#REF!="",#REF!=""),"",ROUNDDOWN(SUM('Résultats test rentrée français'!AE15:AE18,'Résultats test rentrée français'!AE20:AE22)/COUNTA('Résultats test rentrée français'!AE15:AE18,'Résultats test rentrée français'!AE20:AE23,'Résultats test rentrée français'!AE20:AE23,'Résultats test rentrée français'!AE20:AE22),0.1))</f>
        <v>#REF!</v>
      </c>
      <c r="AF15" s="61" t="e">
        <f>IF(AND(#REF!="",#REF!="",#REF!=""),"",ROUNDDOWN(SUM('Résultats test rentrée français'!AF15:AF18,'Résultats test rentrée français'!AF20:AF22)/COUNTA('Résultats test rentrée français'!AF15:AF18,'Résultats test rentrée français'!AF20:AF23,'Résultats test rentrée français'!AF20:AF23,'Résultats test rentrée français'!AF20:AF22),0.1))</f>
        <v>#REF!</v>
      </c>
      <c r="AH15" s="17">
        <f t="shared" si="18"/>
        <v>0</v>
      </c>
      <c r="AI15" s="17" t="str">
        <f>'Mes élèves'!A18</f>
        <v>Elève 17</v>
      </c>
      <c r="AJ15" s="17" t="e">
        <f t="shared" si="34"/>
        <v>#N/A</v>
      </c>
      <c r="AK15" s="17" t="e">
        <f t="shared" si="34"/>
        <v>#N/A</v>
      </c>
      <c r="AL15" s="17" t="e">
        <f t="shared" si="34"/>
        <v>#N/A</v>
      </c>
      <c r="AM15" s="17" t="e">
        <f t="shared" si="34"/>
        <v>#N/A</v>
      </c>
      <c r="AN15" s="17" t="e">
        <f t="shared" si="34"/>
        <v>#N/A</v>
      </c>
      <c r="AO15" s="17" t="e">
        <f t="shared" si="34"/>
        <v>#N/A</v>
      </c>
      <c r="AP15" s="17" t="e">
        <f t="shared" si="34"/>
        <v>#N/A</v>
      </c>
      <c r="AR15" s="17" t="e">
        <f>IF(COUNTA($AJ$3:$AJ$28)=0,"",IF(AND($AJ15="",#REF!=AR$2),#REF!+0.1,IF(AND($AJ15="",#REF!&lt;&gt;AR$2),#REF!,IF(AND($AJ15&lt;&gt;AR$2,#REF!=AR$2),#REF!+0.1,IF(AND($AJ15=AR$2,#REF!&lt;&gt;AR$2),#REF!+0.9,IF(AND(#REF!=$AJ15,$AJ15=AR$2),#REF!+1,IF(AND($AJ15=AR$2,#REF!=""),#REF!+0.9,#REF!)))))))</f>
        <v>#N/A</v>
      </c>
      <c r="AS15" s="17" t="e">
        <f>IF(COUNTA($AJ$3:$AJ$28)=0,"",IF(AND($AJ15="",#REF!=AS$2),#REF!+0.1,IF(AND($AJ15="",#REF!&lt;&gt;AS$2),#REF!,IF(AND($AJ15&lt;&gt;AS$2,#REF!=AS$2),#REF!+0.1,IF(AND($AJ15=AS$2,#REF!&lt;&gt;AS$2),#REF!+0.9,IF(AND(#REF!=$AJ15,$AJ15=AS$2),#REF!+1,IF(AND($AJ15=AS$2,#REF!=""),#REF!+0.9,#REF!)))))))</f>
        <v>#N/A</v>
      </c>
      <c r="AT15" s="17" t="e">
        <f>IF(COUNTA($AJ$3:$AJ$28)=0,"",IF(AND($AJ15="",#REF!=AT$2),#REF!+0.1,IF(AND($AJ15="",#REF!&lt;&gt;AT$2),#REF!,IF(AND($AJ15&lt;&gt;AT$2,#REF!=AT$2),#REF!+0.1,IF(AND($AJ15=AT$2,#REF!&lt;&gt;AT$2),#REF!+0.9,IF(AND(#REF!=$AJ15,$AJ15=AT$2),#REF!+1,IF(AND($AJ15=AT$2,#REF!=""),#REF!+0.9,#REF!)))))))</f>
        <v>#N/A</v>
      </c>
      <c r="AU15" s="17" t="e">
        <f>IF(COUNTA($AJ$3:$AJ$28)=0,"",IF(AND($AJ15="",#REF!=AU$2),#REF!+0.1,IF(AND($AJ15="",#REF!&lt;&gt;AU$2),#REF!,IF(AND($AJ15&lt;&gt;AU$2,#REF!=AU$2),#REF!+0.1,IF(AND($AJ15=AU$2,#REF!&lt;&gt;AU$2),#REF!+0.9,IF(AND(#REF!=$AJ15,$AJ15=AU$2),#REF!+1,IF(AND($AJ15=AU$2,#REF!=""),#REF!+0.9,#REF!)))))))</f>
        <v>#N/A</v>
      </c>
      <c r="AV15" s="17" t="e">
        <f>IF(COUNTA($AK$3:$AK$28)=0,"",IF(AND($AK15="",#REF!=AV$2),#REF!+0.1,IF(AND($AK15="",#REF!&lt;&gt;AV$2),#REF!,IF(AND($AK15&lt;&gt;AV$2,#REF!=AV$2),#REF!+0.1,IF(AND($AK15=AV$2,#REF!&lt;&gt;AV$2),#REF!+0.9,IF(AND(#REF!=$AK15,$AK15=AV$2),#REF!+1,IF(AND($AK15=AV$2,#REF!=""),#REF!+0.9,#REF!)))))))</f>
        <v>#N/A</v>
      </c>
      <c r="AW15" s="17" t="e">
        <f>IF(COUNTA($AK$3:$AK$28)=0,"",IF(AND($AK15="",#REF!=AW$2),#REF!+0.1,IF(AND($AK15="",#REF!&lt;&gt;AW$2),#REF!,IF(AND($AK15&lt;&gt;AW$2,#REF!=AW$2),#REF!+0.1,IF(AND($AK15=AW$2,#REF!&lt;&gt;AW$2),#REF!+0.9,IF(AND(#REF!=$AK15,$AK15=AW$2),#REF!+1,IF(AND($AK15=AW$2,#REF!=""),#REF!+0.9,#REF!)))))))</f>
        <v>#N/A</v>
      </c>
      <c r="AX15" s="17" t="e">
        <f>IF(COUNTA($AK$3:$AK$28)=0,"",IF(AND($AK15="",#REF!=AX$2),#REF!+0.1,IF(AND($AK15="",#REF!&lt;&gt;AX$2),#REF!,IF(AND($AK15&lt;&gt;AX$2,#REF!=AX$2),#REF!+0.1,IF(AND($AK15=AX$2,#REF!&lt;&gt;AX$2),#REF!+0.9,IF(AND(#REF!=$AK15,$AK15=AX$2),#REF!+1,IF(AND($AK15=AX$2,#REF!=""),#REF!+0.9,#REF!)))))))</f>
        <v>#N/A</v>
      </c>
      <c r="AY15" s="17" t="e">
        <f>IF(COUNTA($AK$3:$AK$28)=0,"",IF(AND($AK15="",#REF!=AY$2),#REF!+0.1,IF(AND($AK15="",#REF!&lt;&gt;AY$2),#REF!,IF(AND($AK15&lt;&gt;AY$2,#REF!=AY$2),#REF!+0.1,IF(AND($AK15=AY$2,#REF!&lt;&gt;AY$2),#REF!+0.9,IF(AND(#REF!=$AK15,$AK15=AY$2),#REF!+1,IF(AND($AK15=AY$2,#REF!=""),#REF!+0.9,#REF!)))))))</f>
        <v>#N/A</v>
      </c>
      <c r="AZ15" s="17" t="e">
        <f>IF(COUNTA($AL$3:$AL$28)=0,"",IF(AND($AL15="",#REF!=AZ$2),#REF!+0.1,IF(AND($AL15="",#REF!&lt;&gt;AZ$2),#REF!,IF(AND($AL15&lt;&gt;AZ$2,#REF!=AZ$2),#REF!+0.1,IF(AND($AL15=AZ$2,#REF!&lt;&gt;AZ$2),#REF!+0.9,IF(AND(#REF!=$AL15,$AL15=AZ$2),#REF!+1,IF(AND($AL15=AZ$2,#REF!=""),#REF!+0.9,#REF!)))))))</f>
        <v>#N/A</v>
      </c>
      <c r="BA15" s="17" t="e">
        <f>IF(COUNTA($AL$3:$AL$28)=0,"",IF(AND($AL15="",#REF!=BA$2),#REF!+0.1,IF(AND($AL15="",#REF!&lt;&gt;BA$2),#REF!,IF(AND($AL15&lt;&gt;BA$2,#REF!=BA$2),#REF!+0.1,IF(AND($AL15=BA$2,#REF!&lt;&gt;BA$2),#REF!+0.9,IF(AND(#REF!=$AL15,$AL15=BA$2),#REF!+1,IF(AND($AL15=BA$2,#REF!=""),#REF!+0.9,#REF!)))))))</f>
        <v>#N/A</v>
      </c>
      <c r="BB15" s="17" t="e">
        <f>IF(COUNTA($AL$3:$AL$28)=0,"",IF(AND($AL15="",#REF!=BB$2),#REF!+0.1,IF(AND($AL15="",#REF!&lt;&gt;BB$2),#REF!,IF(AND($AL15&lt;&gt;BB$2,#REF!=BB$2),#REF!+0.1,IF(AND($AL15=BB$2,#REF!&lt;&gt;BB$2),#REF!+0.9,IF(AND(#REF!=$AL15,$AL15=BB$2),#REF!+1,IF(AND($AL15=BB$2,#REF!=""),#REF!+0.9,#REF!)))))))</f>
        <v>#N/A</v>
      </c>
      <c r="BC15" s="17" t="e">
        <f>IF(COUNTA($AL$3:$AL$28)=0,"",IF(AND($AL15="",#REF!=BC$2),#REF!+0.1,IF(AND($AL15="",#REF!&lt;&gt;BC$2),#REF!,IF(AND($AL15&lt;&gt;BC$2,#REF!=BC$2),#REF!+0.1,IF(AND($AL15=BC$2,#REF!&lt;&gt;BC$2),#REF!+0.9,IF(AND(#REF!=$AL15,$AL15=BC$2),#REF!+1,IF(AND($AL15=BC$2,#REF!=""),#REF!+0.9,#REF!)))))))</f>
        <v>#N/A</v>
      </c>
      <c r="BD15" s="17" t="e">
        <f>IF(COUNTA($AM$3:$AM$28)=0,"",IF(AND($AM15="",#REF!=BD$2),#REF!+0.1,IF(AND($AM15="",#REF!&lt;&gt;BD$2),#REF!,IF(AND($AM15&lt;&gt;BD$2,#REF!=BD$2),#REF!+0.1,IF(AND($AM15=BD$2,#REF!&lt;&gt;BD$2),#REF!+0.9,IF(AND(#REF!=$AM15,$AM15=BD$2),#REF!+1,IF(AND($AM15=BD$2,#REF!=""),#REF!+0.9,#REF!)))))))</f>
        <v>#N/A</v>
      </c>
      <c r="BE15" s="17" t="e">
        <f>IF(COUNTA($AM$3:$AM$28)=0,"",IF(AND($AM15="",#REF!=BE$2),#REF!+0.1,IF(AND($AM15="",#REF!&lt;&gt;BE$2),#REF!,IF(AND($AM15&lt;&gt;BE$2,#REF!=BE$2),#REF!+0.1,IF(AND($AM15=BE$2,#REF!&lt;&gt;BE$2),#REF!+0.9,IF(AND(#REF!=$AM15,$AM15=BE$2),#REF!+1,IF(AND($AM15=BE$2,#REF!=""),#REF!+0.9,#REF!)))))))</f>
        <v>#N/A</v>
      </c>
      <c r="BF15" s="17" t="e">
        <f>IF(COUNTA($AM$3:$AM$28)=0,"",IF(AND($AM15="",#REF!=BF$2),#REF!+0.1,IF(AND($AM15="",#REF!&lt;&gt;BF$2),#REF!,IF(AND($AM15&lt;&gt;BF$2,#REF!=BF$2),#REF!+0.1,IF(AND($AM15=BF$2,#REF!&lt;&gt;BF$2),#REF!+0.9,IF(AND(#REF!=$AM15,$AM15=BF$2),#REF!+1,IF(AND($AM15=BF$2,#REF!=""),#REF!+0.9,#REF!)))))))</f>
        <v>#N/A</v>
      </c>
      <c r="BG15" s="17" t="e">
        <f>IF(COUNTA($AM$3:$AM$28)=0,"",IF(AND($AM15="",#REF!=BG$2),#REF!+0.1,IF(AND($AM15="",#REF!&lt;&gt;BG$2),#REF!,IF(AND($AM15&lt;&gt;BG$2,#REF!=BG$2),#REF!+0.1,IF(AND($AM15=BG$2,#REF!&lt;&gt;BG$2),#REF!+0.9,IF(AND(#REF!=$AM15,$AM15=BG$2),#REF!+1,IF(AND($AM15=BG$2,#REF!=""),#REF!+0.9,#REF!)))))))</f>
        <v>#N/A</v>
      </c>
      <c r="BH15" s="17" t="e">
        <f>IF(COUNTA($AN$3:$AN$28)=0,"",IF(AND($AN15="",#REF!=BH$2),#REF!+0.1,IF(AND($AN15="",#REF!&lt;&gt;BH$2),#REF!,IF(AND($AN15&lt;&gt;BH$2,#REF!=BH$2),#REF!+0.1,IF(AND($AN15=BH$2,#REF!&lt;&gt;BH$2),#REF!+0.9,IF(AND(#REF!=$AN15,$AN15=BH$2),#REF!+1,IF(AND($AN15=BH$2,#REF!=""),#REF!+0.9,#REF!)))))))</f>
        <v>#N/A</v>
      </c>
      <c r="BI15" s="17" t="e">
        <f>IF(COUNTA($AN$3:$AN$28)=0,"",IF(AND($AN15="",#REF!=BI$2),#REF!+0.1,IF(AND($AN15="",#REF!&lt;&gt;BI$2),#REF!,IF(AND($AN15&lt;&gt;BI$2,#REF!=BI$2),#REF!+0.1,IF(AND($AN15=BI$2,#REF!&lt;&gt;BI$2),#REF!+0.9,IF(AND(#REF!=$AN15,$AN15=BI$2),#REF!+1,IF(AND($AN15=BI$2,#REF!=""),#REF!+0.9,#REF!)))))))</f>
        <v>#N/A</v>
      </c>
      <c r="BJ15" s="17" t="e">
        <f>IF(COUNTA($AN$3:$AN$28)=0,"",IF(AND($AN15="",#REF!=BJ$2),#REF!+0.1,IF(AND($AN15="",#REF!&lt;&gt;BJ$2),#REF!,IF(AND($AN15&lt;&gt;BJ$2,#REF!=BJ$2),#REF!+0.1,IF(AND($AN15=BJ$2,#REF!&lt;&gt;BJ$2),#REF!+0.9,IF(AND(#REF!=$AN15,$AN15=BJ$2),#REF!+1,IF(AND($AN15=BJ$2,#REF!=""),#REF!+0.9,#REF!)))))))</f>
        <v>#N/A</v>
      </c>
      <c r="BK15" s="17" t="e">
        <f>IF(COUNTA($AN$3:$AN$28)=0,"",IF(AND($AN15="",#REF!=BK$2),#REF!+0.1,IF(AND($AN15="",#REF!&lt;&gt;BK$2),#REF!,IF(AND($AN15&lt;&gt;BK$2,#REF!=BK$2),#REF!+0.1,IF(AND($AN15=BK$2,#REF!&lt;&gt;BK$2),#REF!+0.9,IF(AND(#REF!=$AN15,$AN15=BK$2),#REF!+1,IF(AND($AN15=BK$2,#REF!=""),#REF!+0.9,#REF!)))))))</f>
        <v>#N/A</v>
      </c>
      <c r="BL15" s="17" t="e">
        <f>IF(COUNTA($AO$3:$AO$28)=0,"",IF(AND($AO15="",#REF!=BL$2),#REF!+0.1,IF(AND($AO15="",#REF!&lt;&gt;BL$2),#REF!,IF(AND($AO15&lt;&gt;BL$2,#REF!=BL$2),#REF!+0.1,IF(AND($AO15=BL$2,#REF!&lt;&gt;BL$2),#REF!+0.9,IF(AND(#REF!=$AO15,$AO15=BL$2),#REF!+1,IF(AND($AO15=BL$2,#REF!=""),#REF!+0.9,#REF!)))))))</f>
        <v>#N/A</v>
      </c>
      <c r="BM15" s="17" t="e">
        <f>IF(COUNTA($AO$3:$AO$28)=0,"",IF(AND($AO15="",#REF!=BM$2),#REF!+0.1,IF(AND($AO15="",#REF!&lt;&gt;BM$2),#REF!,IF(AND($AO15&lt;&gt;BM$2,#REF!=BM$2),#REF!+0.1,IF(AND($AO15=BM$2,#REF!&lt;&gt;BM$2),#REF!+0.9,IF(AND(#REF!=$AO15,$AO15=BM$2),#REF!+1,IF(AND($AO15=BM$2,#REF!=""),#REF!+0.9,#REF!)))))))</f>
        <v>#N/A</v>
      </c>
      <c r="BN15" s="17" t="e">
        <f>IF(COUNTA($AO$3:$AO$28)=0,"",IF(AND($AO15="",#REF!=BN$2),#REF!+0.1,IF(AND($AO15="",#REF!&lt;&gt;BN$2),#REF!,IF(AND($AO15&lt;&gt;BN$2,#REF!=BN$2),#REF!+0.1,IF(AND($AO15=BN$2,#REF!&lt;&gt;BN$2),#REF!+0.9,IF(AND(#REF!=$AO15,$AO15=BN$2),#REF!+1,IF(AND($AO15=BN$2,#REF!=""),#REF!+0.9,#REF!)))))))</f>
        <v>#N/A</v>
      </c>
      <c r="BO15" s="17" t="e">
        <f>IF(COUNTA($AO$3:$AO$28)=0,"",IF(AND($AO15="",#REF!=BO$2),#REF!+0.1,IF(AND($AO15="",#REF!&lt;&gt;BO$2),#REF!,IF(AND($AO15&lt;&gt;BO$2,#REF!=BO$2),#REF!+0.1,IF(AND($AO15=BO$2,#REF!&lt;&gt;BO$2),#REF!+0.9,IF(AND(#REF!=$AO15,$AO15=BO$2),#REF!+1,IF(AND($AO15=BO$2,#REF!=""),#REF!+0.9,#REF!)))))))</f>
        <v>#N/A</v>
      </c>
      <c r="BP15" s="17" t="e">
        <f>IF(COUNTA($AP$3:$AP$28)=0,"",IF(AND($AP15="",#REF!=BP$2),#REF!+0.1,IF(AND($AP15="",#REF!&lt;&gt;BP$2),#REF!,IF(AND($AP15&lt;&gt;BP$2,#REF!=BP$2),#REF!+0.1,IF(AND($AP15=BP$2,#REF!&lt;&gt;BP$2),#REF!+0.9,IF(AND(#REF!=$AP15,$AP15=BP$2),#REF!+1,IF(AND($AP15=BP$2,#REF!=""),#REF!+0.9,#REF!)))))))</f>
        <v>#N/A</v>
      </c>
      <c r="BQ15" s="17" t="e">
        <f>IF(COUNTA($AP$3:$AP$28)=0,"",IF(AND($AP15="",#REF!=BQ$2),#REF!+0.1,IF(AND($AP15="",#REF!&lt;&gt;BQ$2),#REF!,IF(AND($AP15&lt;&gt;BQ$2,#REF!=BQ$2),#REF!+0.1,IF(AND($AP15=BQ$2,#REF!&lt;&gt;BQ$2),#REF!+0.9,IF(AND(#REF!=$AP15,$AP15=BQ$2),#REF!+1,IF(AND($AP15=BQ$2,#REF!=""),#REF!+0.9,#REF!)))))))</f>
        <v>#N/A</v>
      </c>
      <c r="BR15" s="17" t="e">
        <f>IF(COUNTA($AP$3:$AP$28)=0,"",IF(AND($AP15="",#REF!=BR$2),#REF!+0.1,IF(AND($AP15="",#REF!&lt;&gt;BR$2),#REF!,IF(AND($AP15&lt;&gt;BR$2,#REF!=BR$2),#REF!+0.1,IF(AND($AP15=BR$2,#REF!&lt;&gt;BR$2),#REF!+0.9,IF(AND(#REF!=$AP15,$AP15=BR$2),#REF!+1,IF(AND($AP15=BR$2,#REF!=""),#REF!+0.9,#REF!)))))))</f>
        <v>#N/A</v>
      </c>
      <c r="BS15" s="17" t="e">
        <f>IF(COUNTA($AP$3:$AP$28)=0,"",IF(AND($AP15="",#REF!=BS$2),#REF!+0.1,IF(AND($AP15="",#REF!&lt;&gt;BS$2),#REF!,IF(AND($AP15&lt;&gt;BS$2,#REF!=BS$2),#REF!+0.1,IF(AND($AP15=BS$2,#REF!&lt;&gt;BS$2),#REF!+0.9,IF(AND(#REF!=$AP15,$AP15=BS$2),#REF!+1,IF(AND($AP15=BS$2,#REF!=""),#REF!+0.9,#REF!)))))))</f>
        <v>#N/A</v>
      </c>
      <c r="BU15" s="64"/>
    </row>
    <row r="16" spans="1:73" x14ac:dyDescent="0.2">
      <c r="AI16" s="17" t="str">
        <f>'Mes élèves'!A19</f>
        <v>Elève 18</v>
      </c>
      <c r="AJ16" s="17" t="e">
        <f t="shared" si="34"/>
        <v>#N/A</v>
      </c>
      <c r="AK16" s="17" t="e">
        <f t="shared" si="34"/>
        <v>#N/A</v>
      </c>
      <c r="AL16" s="17" t="e">
        <f t="shared" si="34"/>
        <v>#N/A</v>
      </c>
      <c r="AM16" s="17" t="e">
        <f t="shared" si="34"/>
        <v>#N/A</v>
      </c>
      <c r="AN16" s="17" t="e">
        <f t="shared" si="34"/>
        <v>#N/A</v>
      </c>
      <c r="AO16" s="17" t="e">
        <f t="shared" si="34"/>
        <v>#N/A</v>
      </c>
      <c r="AP16" s="17" t="e">
        <f t="shared" si="34"/>
        <v>#N/A</v>
      </c>
      <c r="AR16" s="17" t="e">
        <f t="shared" ref="AR16:AR28" si="35">IF(COUNTA($AJ$3:$AJ$28)=0,"",IF(AND($AJ16="",$AJ15=AR$2),AR15+0.1,IF(AND($AJ16="",$AJ15&lt;&gt;AR$2),AR15,IF(AND($AJ16&lt;&gt;AR$2,$AJ15=AR$2),AR15+0.1,IF(AND($AJ16=AR$2,$AJ15&lt;&gt;AR$2),AR15+0.9,IF(AND($AJ15=$AJ16,$AJ16=AR$2),AR15+1,IF(AND($AJ16=AR$2,$AJ15=""),AR15+0.9,AR15)))))))</f>
        <v>#N/A</v>
      </c>
      <c r="AS16" s="17" t="e">
        <f t="shared" ref="AS16:AS28" si="36">IF(COUNTA($AJ$3:$AJ$28)=0,"",IF(AND($AJ16="",$AJ15=AS$2),AS15+0.1,IF(AND($AJ16="",$AJ15&lt;&gt;AS$2),AS15,IF(AND($AJ16&lt;&gt;AS$2,$AJ15=AS$2),AS15+0.1,IF(AND($AJ16=AS$2,$AJ15&lt;&gt;AS$2),AS15+0.9,IF(AND($AJ15=$AJ16,$AJ16=AS$2),AS15+1,IF(AND($AJ16=AS$2,$AJ15=""),AS15+0.9,AS15)))))))</f>
        <v>#N/A</v>
      </c>
      <c r="AT16" s="17" t="e">
        <f t="shared" ref="AT16:AT28" si="37">IF(COUNTA($AJ$3:$AJ$28)=0,"",IF(AND($AJ16="",$AJ15=AT$2),AT15+0.1,IF(AND($AJ16="",$AJ15&lt;&gt;AT$2),AT15,IF(AND($AJ16&lt;&gt;AT$2,$AJ15=AT$2),AT15+0.1,IF(AND($AJ16=AT$2,$AJ15&lt;&gt;AT$2),AT15+0.9,IF(AND($AJ15=$AJ16,$AJ16=AT$2),AT15+1,IF(AND($AJ16=AT$2,$AJ15=""),AT15+0.9,AT15)))))))</f>
        <v>#N/A</v>
      </c>
      <c r="AU16" s="17" t="e">
        <f t="shared" ref="AU16:AU28" si="38">IF(COUNTA($AJ$3:$AJ$28)=0,"",IF(AND($AJ16="",$AJ15=AU$2),AU15+0.1,IF(AND($AJ16="",$AJ15&lt;&gt;AU$2),AU15,IF(AND($AJ16&lt;&gt;AU$2,$AJ15=AU$2),AU15+0.1,IF(AND($AJ16=AU$2,$AJ15&lt;&gt;AU$2),AU15+0.9,IF(AND($AJ15=$AJ16,$AJ16=AU$2),AU15+1,IF(AND($AJ16=AU$2,$AJ15=""),AU15+0.9,AU15)))))))</f>
        <v>#N/A</v>
      </c>
      <c r="AV16" s="17" t="e">
        <f t="shared" ref="AV16:AV28" si="39">IF(COUNTA($AK$3:$AK$28)=0,"",IF(AND($AK16="",$AK15=AV$2),AV15+0.1,IF(AND($AK16="",$AK15&lt;&gt;AV$2),AV15,IF(AND($AK16&lt;&gt;AV$2,$AK15=AV$2),AV15+0.1,IF(AND($AK16=AV$2,$AK15&lt;&gt;AV$2),AV15+0.9,IF(AND($AK15=$AK16,$AK16=AV$2),AV15+1,IF(AND($AK16=AV$2,$AK15=""),AV15+0.9,AV15)))))))</f>
        <v>#N/A</v>
      </c>
      <c r="AW16" s="17" t="e">
        <f t="shared" ref="AW16:AW28" si="40">IF(COUNTA($AK$3:$AK$28)=0,"",IF(AND($AK16="",$AK15=AW$2),AW15+0.1,IF(AND($AK16="",$AK15&lt;&gt;AW$2),AW15,IF(AND($AK16&lt;&gt;AW$2,$AK15=AW$2),AW15+0.1,IF(AND($AK16=AW$2,$AK15&lt;&gt;AW$2),AW15+0.9,IF(AND($AK15=$AK16,$AK16=AW$2),AW15+1,IF(AND($AK16=AW$2,$AK15=""),AW15+0.9,AW15)))))))</f>
        <v>#N/A</v>
      </c>
      <c r="AX16" s="17" t="e">
        <f t="shared" ref="AX16:AX28" si="41">IF(COUNTA($AK$3:$AK$28)=0,"",IF(AND($AK16="",$AK15=AX$2),AX15+0.1,IF(AND($AK16="",$AK15&lt;&gt;AX$2),AX15,IF(AND($AK16&lt;&gt;AX$2,$AK15=AX$2),AX15+0.1,IF(AND($AK16=AX$2,$AK15&lt;&gt;AX$2),AX15+0.9,IF(AND($AK15=$AK16,$AK16=AX$2),AX15+1,IF(AND($AK16=AX$2,$AK15=""),AX15+0.9,AX15)))))))</f>
        <v>#N/A</v>
      </c>
      <c r="AY16" s="17" t="e">
        <f t="shared" ref="AY16:AY28" si="42">IF(COUNTA($AK$3:$AK$28)=0,"",IF(AND($AK16="",$AK15=AY$2),AY15+0.1,IF(AND($AK16="",$AK15&lt;&gt;AY$2),AY15,IF(AND($AK16&lt;&gt;AY$2,$AK15=AY$2),AY15+0.1,IF(AND($AK16=AY$2,$AK15&lt;&gt;AY$2),AY15+0.9,IF(AND($AK15=$AK16,$AK16=AY$2),AY15+1,IF(AND($AK16=AY$2,$AK15=""),AY15+0.9,AY15)))))))</f>
        <v>#N/A</v>
      </c>
      <c r="AZ16" s="17" t="e">
        <f t="shared" ref="AZ16:AZ28" si="43">IF(COUNTA($AL$3:$AL$28)=0,"",IF(AND($AL16="",$AL15=AZ$2),AZ15+0.1,IF(AND($AL16="",$AL15&lt;&gt;AZ$2),AZ15,IF(AND($AL16&lt;&gt;AZ$2,$AL15=AZ$2),AZ15+0.1,IF(AND($AL16=AZ$2,$AL15&lt;&gt;AZ$2),AZ15+0.9,IF(AND($AL15=$AL16,$AL16=AZ$2),AZ15+1,IF(AND($AL16=AZ$2,$AL15=""),AZ15+0.9,AZ15)))))))</f>
        <v>#N/A</v>
      </c>
      <c r="BA16" s="17" t="e">
        <f t="shared" ref="BA16:BA28" si="44">IF(COUNTA($AL$3:$AL$28)=0,"",IF(AND($AL16="",$AL15=BA$2),BA15+0.1,IF(AND($AL16="",$AL15&lt;&gt;BA$2),BA15,IF(AND($AL16&lt;&gt;BA$2,$AL15=BA$2),BA15+0.1,IF(AND($AL16=BA$2,$AL15&lt;&gt;BA$2),BA15+0.9,IF(AND($AL15=$AL16,$AL16=BA$2),BA15+1,IF(AND($AL16=BA$2,$AL15=""),BA15+0.9,BA15)))))))</f>
        <v>#N/A</v>
      </c>
      <c r="BB16" s="17" t="e">
        <f t="shared" ref="BB16:BB28" si="45">IF(COUNTA($AL$3:$AL$28)=0,"",IF(AND($AL16="",$AL15=BB$2),BB15+0.1,IF(AND($AL16="",$AL15&lt;&gt;BB$2),BB15,IF(AND($AL16&lt;&gt;BB$2,$AL15=BB$2),BB15+0.1,IF(AND($AL16=BB$2,$AL15&lt;&gt;BB$2),BB15+0.9,IF(AND($AL15=$AL16,$AL16=BB$2),BB15+1,IF(AND($AL16=BB$2,$AL15=""),BB15+0.9,BB15)))))))</f>
        <v>#N/A</v>
      </c>
      <c r="BC16" s="17" t="e">
        <f t="shared" ref="BC16:BC28" si="46">IF(COUNTA($AL$3:$AL$28)=0,"",IF(AND($AL16="",$AL15=BC$2),BC15+0.1,IF(AND($AL16="",$AL15&lt;&gt;BC$2),BC15,IF(AND($AL16&lt;&gt;BC$2,$AL15=BC$2),BC15+0.1,IF(AND($AL16=BC$2,$AL15&lt;&gt;BC$2),BC15+0.9,IF(AND($AL15=$AL16,$AL16=BC$2),BC15+1,IF(AND($AL16=BC$2,$AL15=""),BC15+0.9,BC15)))))))</f>
        <v>#N/A</v>
      </c>
      <c r="BD16" s="17" t="e">
        <f t="shared" ref="BD16:BD28" si="47">IF(COUNTA($AM$3:$AM$28)=0,"",IF(AND($AM16="",$AM15=BD$2),BD15+0.1,IF(AND($AM16="",$AM15&lt;&gt;BD$2),BD15,IF(AND($AM16&lt;&gt;BD$2,$AM15=BD$2),BD15+0.1,IF(AND($AM16=BD$2,$AM15&lt;&gt;BD$2),BD15+0.9,IF(AND($AM15=$AM16,$AM16=BD$2),BD15+1,IF(AND($AM16=BD$2,$AM15=""),BD15+0.9,BD15)))))))</f>
        <v>#N/A</v>
      </c>
      <c r="BE16" s="17" t="e">
        <f t="shared" ref="BE16:BE28" si="48">IF(COUNTA($AM$3:$AM$28)=0,"",IF(AND($AM16="",$AM15=BE$2),BE15+0.1,IF(AND($AM16="",$AM15&lt;&gt;BE$2),BE15,IF(AND($AM16&lt;&gt;BE$2,$AM15=BE$2),BE15+0.1,IF(AND($AM16=BE$2,$AM15&lt;&gt;BE$2),BE15+0.9,IF(AND($AM15=$AM16,$AM16=BE$2),BE15+1,IF(AND($AM16=BE$2,$AM15=""),BE15+0.9,BE15)))))))</f>
        <v>#N/A</v>
      </c>
      <c r="BF16" s="17" t="e">
        <f t="shared" ref="BF16:BF28" si="49">IF(COUNTA($AM$3:$AM$28)=0,"",IF(AND($AM16="",$AM15=BF$2),BF15+0.1,IF(AND($AM16="",$AM15&lt;&gt;BF$2),BF15,IF(AND($AM16&lt;&gt;BF$2,$AM15=BF$2),BF15+0.1,IF(AND($AM16=BF$2,$AM15&lt;&gt;BF$2),BF15+0.9,IF(AND($AM15=$AM16,$AM16=BF$2),BF15+1,IF(AND($AM16=BF$2,$AM15=""),BF15+0.9,BF15)))))))</f>
        <v>#N/A</v>
      </c>
      <c r="BG16" s="17" t="e">
        <f t="shared" ref="BG16:BG28" si="50">IF(COUNTA($AM$3:$AM$28)=0,"",IF(AND($AM16="",$AM15=BG$2),BG15+0.1,IF(AND($AM16="",$AM15&lt;&gt;BG$2),BG15,IF(AND($AM16&lt;&gt;BG$2,$AM15=BG$2),BG15+0.1,IF(AND($AM16=BG$2,$AM15&lt;&gt;BG$2),BG15+0.9,IF(AND($AM15=$AM16,$AM16=BG$2),BG15+1,IF(AND($AM16=BG$2,$AM15=""),BG15+0.9,BG15)))))))</f>
        <v>#N/A</v>
      </c>
      <c r="BH16" s="17" t="e">
        <f t="shared" ref="BH16:BH28" si="51">IF(COUNTA($AN$3:$AN$28)=0,"",IF(AND($AN16="",$AN15=BH$2),BH15+0.1,IF(AND($AN16="",$AN15&lt;&gt;BH$2),BH15,IF(AND($AN16&lt;&gt;BH$2,$AN15=BH$2),BH15+0.1,IF(AND($AN16=BH$2,$AN15&lt;&gt;BH$2),BH15+0.9,IF(AND($AN15=$AN16,$AN16=BH$2),BH15+1,IF(AND($AN16=BH$2,$AN15=""),BH15+0.9,BH15)))))))</f>
        <v>#N/A</v>
      </c>
      <c r="BI16" s="17" t="e">
        <f t="shared" ref="BI16:BI28" si="52">IF(COUNTA($AN$3:$AN$28)=0,"",IF(AND($AN16="",$AN15=BI$2),BI15+0.1,IF(AND($AN16="",$AN15&lt;&gt;BI$2),BI15,IF(AND($AN16&lt;&gt;BI$2,$AN15=BI$2),BI15+0.1,IF(AND($AN16=BI$2,$AN15&lt;&gt;BI$2),BI15+0.9,IF(AND($AN15=$AN16,$AN16=BI$2),BI15+1,IF(AND($AN16=BI$2,$AN15=""),BI15+0.9,BI15)))))))</f>
        <v>#N/A</v>
      </c>
      <c r="BJ16" s="17" t="e">
        <f t="shared" ref="BJ16:BJ28" si="53">IF(COUNTA($AN$3:$AN$28)=0,"",IF(AND($AN16="",$AN15=BJ$2),BJ15+0.1,IF(AND($AN16="",$AN15&lt;&gt;BJ$2),BJ15,IF(AND($AN16&lt;&gt;BJ$2,$AN15=BJ$2),BJ15+0.1,IF(AND($AN16=BJ$2,$AN15&lt;&gt;BJ$2),BJ15+0.9,IF(AND($AN15=$AN16,$AN16=BJ$2),BJ15+1,IF(AND($AN16=BJ$2,$AN15=""),BJ15+0.9,BJ15)))))))</f>
        <v>#N/A</v>
      </c>
      <c r="BK16" s="17" t="e">
        <f t="shared" ref="BK16:BK28" si="54">IF(COUNTA($AN$3:$AN$28)=0,"",IF(AND($AN16="",$AN15=BK$2),BK15+0.1,IF(AND($AN16="",$AN15&lt;&gt;BK$2),BK15,IF(AND($AN16&lt;&gt;BK$2,$AN15=BK$2),BK15+0.1,IF(AND($AN16=BK$2,$AN15&lt;&gt;BK$2),BK15+0.9,IF(AND($AN15=$AN16,$AN16=BK$2),BK15+1,IF(AND($AN16=BK$2,$AN15=""),BK15+0.9,BK15)))))))</f>
        <v>#N/A</v>
      </c>
      <c r="BL16" s="17" t="e">
        <f t="shared" ref="BL16:BL28" si="55">IF(COUNTA($AO$3:$AO$28)=0,"",IF(AND($AO16="",$AO15=BL$2),BL15+0.1,IF(AND($AO16="",$AO15&lt;&gt;BL$2),BL15,IF(AND($AO16&lt;&gt;BL$2,$AO15=BL$2),BL15+0.1,IF(AND($AO16=BL$2,$AO15&lt;&gt;BL$2),BL15+0.9,IF(AND($AO15=$AO16,$AO16=BL$2),BL15+1,IF(AND($AO16=BL$2,$AO15=""),BL15+0.9,BL15)))))))</f>
        <v>#N/A</v>
      </c>
      <c r="BM16" s="17" t="e">
        <f t="shared" ref="BM16:BM28" si="56">IF(COUNTA($AO$3:$AO$28)=0,"",IF(AND($AO16="",$AO15=BM$2),BM15+0.1,IF(AND($AO16="",$AO15&lt;&gt;BM$2),BM15,IF(AND($AO16&lt;&gt;BM$2,$AO15=BM$2),BM15+0.1,IF(AND($AO16=BM$2,$AO15&lt;&gt;BM$2),BM15+0.9,IF(AND($AO15=$AO16,$AO16=BM$2),BM15+1,IF(AND($AO16=BM$2,$AO15=""),BM15+0.9,BM15)))))))</f>
        <v>#N/A</v>
      </c>
      <c r="BN16" s="17" t="e">
        <f t="shared" ref="BN16:BN28" si="57">IF(COUNTA($AO$3:$AO$28)=0,"",IF(AND($AO16="",$AO15=BN$2),BN15+0.1,IF(AND($AO16="",$AO15&lt;&gt;BN$2),BN15,IF(AND($AO16&lt;&gt;BN$2,$AO15=BN$2),BN15+0.1,IF(AND($AO16=BN$2,$AO15&lt;&gt;BN$2),BN15+0.9,IF(AND($AO15=$AO16,$AO16=BN$2),BN15+1,IF(AND($AO16=BN$2,$AO15=""),BN15+0.9,BN15)))))))</f>
        <v>#N/A</v>
      </c>
      <c r="BO16" s="17" t="e">
        <f t="shared" ref="BO16:BO28" si="58">IF(COUNTA($AO$3:$AO$28)=0,"",IF(AND($AO16="",$AO15=BO$2),BO15+0.1,IF(AND($AO16="",$AO15&lt;&gt;BO$2),BO15,IF(AND($AO16&lt;&gt;BO$2,$AO15=BO$2),BO15+0.1,IF(AND($AO16=BO$2,$AO15&lt;&gt;BO$2),BO15+0.9,IF(AND($AO15=$AO16,$AO16=BO$2),BO15+1,IF(AND($AO16=BO$2,$AO15=""),BO15+0.9,BO15)))))))</f>
        <v>#N/A</v>
      </c>
      <c r="BP16" s="17" t="e">
        <f t="shared" ref="BP16:BP28" si="59">IF(COUNTA($AP$3:$AP$28)=0,"",IF(AND($AP16="",$AP15=BP$2),BP15+0.1,IF(AND($AP16="",$AP15&lt;&gt;BP$2),BP15,IF(AND($AP16&lt;&gt;BP$2,$AP15=BP$2),BP15+0.1,IF(AND($AP16=BP$2,$AP15&lt;&gt;BP$2),BP15+0.9,IF(AND($AP15=$AP16,$AP16=BP$2),BP15+1,IF(AND($AP16=BP$2,$AP15=""),BP15+0.9,BP15)))))))</f>
        <v>#N/A</v>
      </c>
      <c r="BQ16" s="17" t="e">
        <f t="shared" ref="BQ16:BQ28" si="60">IF(COUNTA($AP$3:$AP$28)=0,"",IF(AND($AP16="",$AP15=BQ$2),BQ15+0.1,IF(AND($AP16="",$AP15&lt;&gt;BQ$2),BQ15,IF(AND($AP16&lt;&gt;BQ$2,$AP15=BQ$2),BQ15+0.1,IF(AND($AP16=BQ$2,$AP15&lt;&gt;BQ$2),BQ15+0.9,IF(AND($AP15=$AP16,$AP16=BQ$2),BQ15+1,IF(AND($AP16=BQ$2,$AP15=""),BQ15+0.9,BQ15)))))))</f>
        <v>#N/A</v>
      </c>
      <c r="BR16" s="17" t="e">
        <f t="shared" ref="BR16:BR28" si="61">IF(COUNTA($AP$3:$AP$28)=0,"",IF(AND($AP16="",$AP15=BR$2),BR15+0.1,IF(AND($AP16="",$AP15&lt;&gt;BR$2),BR15,IF(AND($AP16&lt;&gt;BR$2,$AP15=BR$2),BR15+0.1,IF(AND($AP16=BR$2,$AP15&lt;&gt;BR$2),BR15+0.9,IF(AND($AP15=$AP16,$AP16=BR$2),BR15+1,IF(AND($AP16=BR$2,$AP15=""),BR15+0.9,BR15)))))))</f>
        <v>#N/A</v>
      </c>
      <c r="BS16" s="17" t="e">
        <f t="shared" ref="BS16:BS28" si="62">IF(COUNTA($AP$3:$AP$28)=0,"",IF(AND($AP16="",$AP15=BS$2),BS15+0.1,IF(AND($AP16="",$AP15&lt;&gt;BS$2),BS15,IF(AND($AP16&lt;&gt;BS$2,$AP15=BS$2),BS15+0.1,IF(AND($AP16=BS$2,$AP15&lt;&gt;BS$2),BS15+0.9,IF(AND($AP15=$AP16,$AP16=BS$2),BS15+1,IF(AND($AP16=BS$2,$AP15=""),BS15+0.9,BS15)))))))</f>
        <v>#N/A</v>
      </c>
    </row>
    <row r="17" spans="35:73" s="17" customFormat="1" x14ac:dyDescent="0.2">
      <c r="AI17" s="17" t="str">
        <f>'Mes élèves'!A20</f>
        <v>Elève 19</v>
      </c>
      <c r="AJ17" s="17" t="e">
        <f t="shared" si="34"/>
        <v>#N/A</v>
      </c>
      <c r="AK17" s="17" t="e">
        <f t="shared" si="34"/>
        <v>#N/A</v>
      </c>
      <c r="AL17" s="17" t="e">
        <f t="shared" si="34"/>
        <v>#N/A</v>
      </c>
      <c r="AM17" s="17" t="e">
        <f t="shared" si="34"/>
        <v>#N/A</v>
      </c>
      <c r="AN17" s="17" t="e">
        <f t="shared" si="34"/>
        <v>#N/A</v>
      </c>
      <c r="AO17" s="17" t="e">
        <f t="shared" si="34"/>
        <v>#N/A</v>
      </c>
      <c r="AP17" s="17" t="e">
        <f t="shared" si="34"/>
        <v>#N/A</v>
      </c>
      <c r="AR17" s="17" t="e">
        <f t="shared" si="35"/>
        <v>#N/A</v>
      </c>
      <c r="AS17" s="17" t="e">
        <f t="shared" si="36"/>
        <v>#N/A</v>
      </c>
      <c r="AT17" s="17" t="e">
        <f t="shared" si="37"/>
        <v>#N/A</v>
      </c>
      <c r="AU17" s="17" t="e">
        <f t="shared" si="38"/>
        <v>#N/A</v>
      </c>
      <c r="AV17" s="17" t="e">
        <f t="shared" si="39"/>
        <v>#N/A</v>
      </c>
      <c r="AW17" s="17" t="e">
        <f t="shared" si="40"/>
        <v>#N/A</v>
      </c>
      <c r="AX17" s="17" t="e">
        <f t="shared" si="41"/>
        <v>#N/A</v>
      </c>
      <c r="AY17" s="17" t="e">
        <f t="shared" si="42"/>
        <v>#N/A</v>
      </c>
      <c r="AZ17" s="17" t="e">
        <f t="shared" si="43"/>
        <v>#N/A</v>
      </c>
      <c r="BA17" s="17" t="e">
        <f t="shared" si="44"/>
        <v>#N/A</v>
      </c>
      <c r="BB17" s="17" t="e">
        <f t="shared" si="45"/>
        <v>#N/A</v>
      </c>
      <c r="BC17" s="17" t="e">
        <f t="shared" si="46"/>
        <v>#N/A</v>
      </c>
      <c r="BD17" s="17" t="e">
        <f t="shared" si="47"/>
        <v>#N/A</v>
      </c>
      <c r="BE17" s="17" t="e">
        <f t="shared" si="48"/>
        <v>#N/A</v>
      </c>
      <c r="BF17" s="17" t="e">
        <f t="shared" si="49"/>
        <v>#N/A</v>
      </c>
      <c r="BG17" s="17" t="e">
        <f t="shared" si="50"/>
        <v>#N/A</v>
      </c>
      <c r="BH17" s="17" t="e">
        <f t="shared" si="51"/>
        <v>#N/A</v>
      </c>
      <c r="BI17" s="17" t="e">
        <f t="shared" si="52"/>
        <v>#N/A</v>
      </c>
      <c r="BJ17" s="17" t="e">
        <f t="shared" si="53"/>
        <v>#N/A</v>
      </c>
      <c r="BK17" s="17" t="e">
        <f t="shared" si="54"/>
        <v>#N/A</v>
      </c>
      <c r="BL17" s="17" t="e">
        <f t="shared" si="55"/>
        <v>#N/A</v>
      </c>
      <c r="BM17" s="17" t="e">
        <f t="shared" si="56"/>
        <v>#N/A</v>
      </c>
      <c r="BN17" s="17" t="e">
        <f t="shared" si="57"/>
        <v>#N/A</v>
      </c>
      <c r="BO17" s="17" t="e">
        <f t="shared" si="58"/>
        <v>#N/A</v>
      </c>
      <c r="BP17" s="17" t="e">
        <f t="shared" si="59"/>
        <v>#N/A</v>
      </c>
      <c r="BQ17" s="17" t="e">
        <f t="shared" si="60"/>
        <v>#N/A</v>
      </c>
      <c r="BR17" s="17" t="e">
        <f t="shared" si="61"/>
        <v>#N/A</v>
      </c>
      <c r="BS17" s="17" t="e">
        <f t="shared" si="62"/>
        <v>#N/A</v>
      </c>
      <c r="BU17" s="64"/>
    </row>
    <row r="18" spans="35:73" s="17" customFormat="1" x14ac:dyDescent="0.2">
      <c r="AI18" s="17" t="str">
        <f>'Mes élèves'!A21</f>
        <v>Elève 20</v>
      </c>
      <c r="AJ18" s="17" t="e">
        <f t="shared" si="34"/>
        <v>#N/A</v>
      </c>
      <c r="AK18" s="17" t="e">
        <f t="shared" si="34"/>
        <v>#N/A</v>
      </c>
      <c r="AL18" s="17" t="e">
        <f t="shared" si="34"/>
        <v>#N/A</v>
      </c>
      <c r="AM18" s="17" t="e">
        <f t="shared" si="34"/>
        <v>#N/A</v>
      </c>
      <c r="AN18" s="17" t="e">
        <f t="shared" si="34"/>
        <v>#N/A</v>
      </c>
      <c r="AO18" s="17" t="e">
        <f t="shared" si="34"/>
        <v>#N/A</v>
      </c>
      <c r="AP18" s="17" t="e">
        <f t="shared" si="34"/>
        <v>#N/A</v>
      </c>
      <c r="AR18" s="17" t="e">
        <f t="shared" si="35"/>
        <v>#N/A</v>
      </c>
      <c r="AS18" s="17" t="e">
        <f t="shared" si="36"/>
        <v>#N/A</v>
      </c>
      <c r="AT18" s="17" t="e">
        <f t="shared" si="37"/>
        <v>#N/A</v>
      </c>
      <c r="AU18" s="17" t="e">
        <f t="shared" si="38"/>
        <v>#N/A</v>
      </c>
      <c r="AV18" s="17" t="e">
        <f t="shared" si="39"/>
        <v>#N/A</v>
      </c>
      <c r="AW18" s="17" t="e">
        <f t="shared" si="40"/>
        <v>#N/A</v>
      </c>
      <c r="AX18" s="17" t="e">
        <f t="shared" si="41"/>
        <v>#N/A</v>
      </c>
      <c r="AY18" s="17" t="e">
        <f t="shared" si="42"/>
        <v>#N/A</v>
      </c>
      <c r="AZ18" s="17" t="e">
        <f t="shared" si="43"/>
        <v>#N/A</v>
      </c>
      <c r="BA18" s="17" t="e">
        <f t="shared" si="44"/>
        <v>#N/A</v>
      </c>
      <c r="BB18" s="17" t="e">
        <f t="shared" si="45"/>
        <v>#N/A</v>
      </c>
      <c r="BC18" s="17" t="e">
        <f t="shared" si="46"/>
        <v>#N/A</v>
      </c>
      <c r="BD18" s="17" t="e">
        <f t="shared" si="47"/>
        <v>#N/A</v>
      </c>
      <c r="BE18" s="17" t="e">
        <f t="shared" si="48"/>
        <v>#N/A</v>
      </c>
      <c r="BF18" s="17" t="e">
        <f t="shared" si="49"/>
        <v>#N/A</v>
      </c>
      <c r="BG18" s="17" t="e">
        <f t="shared" si="50"/>
        <v>#N/A</v>
      </c>
      <c r="BH18" s="17" t="e">
        <f t="shared" si="51"/>
        <v>#N/A</v>
      </c>
      <c r="BI18" s="17" t="e">
        <f t="shared" si="52"/>
        <v>#N/A</v>
      </c>
      <c r="BJ18" s="17" t="e">
        <f t="shared" si="53"/>
        <v>#N/A</v>
      </c>
      <c r="BK18" s="17" t="e">
        <f t="shared" si="54"/>
        <v>#N/A</v>
      </c>
      <c r="BL18" s="17" t="e">
        <f t="shared" si="55"/>
        <v>#N/A</v>
      </c>
      <c r="BM18" s="17" t="e">
        <f t="shared" si="56"/>
        <v>#N/A</v>
      </c>
      <c r="BN18" s="17" t="e">
        <f t="shared" si="57"/>
        <v>#N/A</v>
      </c>
      <c r="BO18" s="17" t="e">
        <f t="shared" si="58"/>
        <v>#N/A</v>
      </c>
      <c r="BP18" s="17" t="e">
        <f t="shared" si="59"/>
        <v>#N/A</v>
      </c>
      <c r="BQ18" s="17" t="e">
        <f t="shared" si="60"/>
        <v>#N/A</v>
      </c>
      <c r="BR18" s="17" t="e">
        <f t="shared" si="61"/>
        <v>#N/A</v>
      </c>
      <c r="BS18" s="17" t="e">
        <f t="shared" si="62"/>
        <v>#N/A</v>
      </c>
      <c r="BU18" s="64"/>
    </row>
    <row r="19" spans="35:73" s="17" customFormat="1" x14ac:dyDescent="0.2">
      <c r="AI19" s="17" t="str">
        <f>'Mes élèves'!A22</f>
        <v>Elève 21</v>
      </c>
      <c r="AJ19" s="17" t="e">
        <f t="shared" ref="AJ19:AP28" si="63">INDEX(composantesresultats,MATCH(AJ$2,composante,0),MATCH($AI19,ELEVESCOMPOSANTE,0))</f>
        <v>#N/A</v>
      </c>
      <c r="AK19" s="17" t="e">
        <f t="shared" si="63"/>
        <v>#N/A</v>
      </c>
      <c r="AL19" s="17" t="e">
        <f t="shared" si="63"/>
        <v>#N/A</v>
      </c>
      <c r="AM19" s="17" t="e">
        <f t="shared" si="63"/>
        <v>#N/A</v>
      </c>
      <c r="AN19" s="17" t="e">
        <f t="shared" si="63"/>
        <v>#N/A</v>
      </c>
      <c r="AO19" s="17" t="e">
        <f t="shared" si="63"/>
        <v>#N/A</v>
      </c>
      <c r="AP19" s="17" t="e">
        <f t="shared" si="63"/>
        <v>#N/A</v>
      </c>
      <c r="AR19" s="17" t="e">
        <f t="shared" si="35"/>
        <v>#N/A</v>
      </c>
      <c r="AS19" s="17" t="e">
        <f t="shared" si="36"/>
        <v>#N/A</v>
      </c>
      <c r="AT19" s="17" t="e">
        <f t="shared" si="37"/>
        <v>#N/A</v>
      </c>
      <c r="AU19" s="17" t="e">
        <f t="shared" si="38"/>
        <v>#N/A</v>
      </c>
      <c r="AV19" s="17" t="e">
        <f t="shared" si="39"/>
        <v>#N/A</v>
      </c>
      <c r="AW19" s="17" t="e">
        <f t="shared" si="40"/>
        <v>#N/A</v>
      </c>
      <c r="AX19" s="17" t="e">
        <f t="shared" si="41"/>
        <v>#N/A</v>
      </c>
      <c r="AY19" s="17" t="e">
        <f t="shared" si="42"/>
        <v>#N/A</v>
      </c>
      <c r="AZ19" s="17" t="e">
        <f t="shared" si="43"/>
        <v>#N/A</v>
      </c>
      <c r="BA19" s="17" t="e">
        <f t="shared" si="44"/>
        <v>#N/A</v>
      </c>
      <c r="BB19" s="17" t="e">
        <f t="shared" si="45"/>
        <v>#N/A</v>
      </c>
      <c r="BC19" s="17" t="e">
        <f t="shared" si="46"/>
        <v>#N/A</v>
      </c>
      <c r="BD19" s="17" t="e">
        <f t="shared" si="47"/>
        <v>#N/A</v>
      </c>
      <c r="BE19" s="17" t="e">
        <f t="shared" si="48"/>
        <v>#N/A</v>
      </c>
      <c r="BF19" s="17" t="e">
        <f t="shared" si="49"/>
        <v>#N/A</v>
      </c>
      <c r="BG19" s="17" t="e">
        <f t="shared" si="50"/>
        <v>#N/A</v>
      </c>
      <c r="BH19" s="17" t="e">
        <f t="shared" si="51"/>
        <v>#N/A</v>
      </c>
      <c r="BI19" s="17" t="e">
        <f t="shared" si="52"/>
        <v>#N/A</v>
      </c>
      <c r="BJ19" s="17" t="e">
        <f t="shared" si="53"/>
        <v>#N/A</v>
      </c>
      <c r="BK19" s="17" t="e">
        <f t="shared" si="54"/>
        <v>#N/A</v>
      </c>
      <c r="BL19" s="17" t="e">
        <f t="shared" si="55"/>
        <v>#N/A</v>
      </c>
      <c r="BM19" s="17" t="e">
        <f t="shared" si="56"/>
        <v>#N/A</v>
      </c>
      <c r="BN19" s="17" t="e">
        <f t="shared" si="57"/>
        <v>#N/A</v>
      </c>
      <c r="BO19" s="17" t="e">
        <f t="shared" si="58"/>
        <v>#N/A</v>
      </c>
      <c r="BP19" s="17" t="e">
        <f t="shared" si="59"/>
        <v>#N/A</v>
      </c>
      <c r="BQ19" s="17" t="e">
        <f t="shared" si="60"/>
        <v>#N/A</v>
      </c>
      <c r="BR19" s="17" t="e">
        <f t="shared" si="61"/>
        <v>#N/A</v>
      </c>
      <c r="BS19" s="17" t="e">
        <f t="shared" si="62"/>
        <v>#N/A</v>
      </c>
      <c r="BU19" s="64"/>
    </row>
    <row r="20" spans="35:73" s="17" customFormat="1" x14ac:dyDescent="0.2">
      <c r="AI20" s="17" t="str">
        <f>'Mes élèves'!A23</f>
        <v>Elève 22</v>
      </c>
      <c r="AJ20" s="17" t="e">
        <f t="shared" si="63"/>
        <v>#N/A</v>
      </c>
      <c r="AK20" s="17" t="e">
        <f t="shared" si="63"/>
        <v>#N/A</v>
      </c>
      <c r="AL20" s="17" t="e">
        <f t="shared" si="63"/>
        <v>#N/A</v>
      </c>
      <c r="AM20" s="17" t="e">
        <f t="shared" si="63"/>
        <v>#N/A</v>
      </c>
      <c r="AN20" s="17" t="e">
        <f t="shared" si="63"/>
        <v>#N/A</v>
      </c>
      <c r="AO20" s="17" t="e">
        <f t="shared" si="63"/>
        <v>#N/A</v>
      </c>
      <c r="AP20" s="17" t="e">
        <f t="shared" si="63"/>
        <v>#N/A</v>
      </c>
      <c r="AR20" s="17" t="e">
        <f t="shared" si="35"/>
        <v>#N/A</v>
      </c>
      <c r="AS20" s="17" t="e">
        <f t="shared" si="36"/>
        <v>#N/A</v>
      </c>
      <c r="AT20" s="17" t="e">
        <f t="shared" si="37"/>
        <v>#N/A</v>
      </c>
      <c r="AU20" s="17" t="e">
        <f t="shared" si="38"/>
        <v>#N/A</v>
      </c>
      <c r="AV20" s="17" t="e">
        <f t="shared" si="39"/>
        <v>#N/A</v>
      </c>
      <c r="AW20" s="17" t="e">
        <f t="shared" si="40"/>
        <v>#N/A</v>
      </c>
      <c r="AX20" s="17" t="e">
        <f t="shared" si="41"/>
        <v>#N/A</v>
      </c>
      <c r="AY20" s="17" t="e">
        <f t="shared" si="42"/>
        <v>#N/A</v>
      </c>
      <c r="AZ20" s="17" t="e">
        <f t="shared" si="43"/>
        <v>#N/A</v>
      </c>
      <c r="BA20" s="17" t="e">
        <f t="shared" si="44"/>
        <v>#N/A</v>
      </c>
      <c r="BB20" s="17" t="e">
        <f t="shared" si="45"/>
        <v>#N/A</v>
      </c>
      <c r="BC20" s="17" t="e">
        <f t="shared" si="46"/>
        <v>#N/A</v>
      </c>
      <c r="BD20" s="17" t="e">
        <f t="shared" si="47"/>
        <v>#N/A</v>
      </c>
      <c r="BE20" s="17" t="e">
        <f t="shared" si="48"/>
        <v>#N/A</v>
      </c>
      <c r="BF20" s="17" t="e">
        <f t="shared" si="49"/>
        <v>#N/A</v>
      </c>
      <c r="BG20" s="17" t="e">
        <f t="shared" si="50"/>
        <v>#N/A</v>
      </c>
      <c r="BH20" s="17" t="e">
        <f t="shared" si="51"/>
        <v>#N/A</v>
      </c>
      <c r="BI20" s="17" t="e">
        <f t="shared" si="52"/>
        <v>#N/A</v>
      </c>
      <c r="BJ20" s="17" t="e">
        <f t="shared" si="53"/>
        <v>#N/A</v>
      </c>
      <c r="BK20" s="17" t="e">
        <f t="shared" si="54"/>
        <v>#N/A</v>
      </c>
      <c r="BL20" s="17" t="e">
        <f t="shared" si="55"/>
        <v>#N/A</v>
      </c>
      <c r="BM20" s="17" t="e">
        <f t="shared" si="56"/>
        <v>#N/A</v>
      </c>
      <c r="BN20" s="17" t="e">
        <f t="shared" si="57"/>
        <v>#N/A</v>
      </c>
      <c r="BO20" s="17" t="e">
        <f t="shared" si="58"/>
        <v>#N/A</v>
      </c>
      <c r="BP20" s="17" t="e">
        <f t="shared" si="59"/>
        <v>#N/A</v>
      </c>
      <c r="BQ20" s="17" t="e">
        <f t="shared" si="60"/>
        <v>#N/A</v>
      </c>
      <c r="BR20" s="17" t="e">
        <f t="shared" si="61"/>
        <v>#N/A</v>
      </c>
      <c r="BS20" s="17" t="e">
        <f t="shared" si="62"/>
        <v>#N/A</v>
      </c>
      <c r="BU20" s="64"/>
    </row>
    <row r="21" spans="35:73" s="17" customFormat="1" x14ac:dyDescent="0.2">
      <c r="AI21" s="17" t="str">
        <f>'Mes élèves'!A24</f>
        <v>Elève 23</v>
      </c>
      <c r="AJ21" s="17" t="e">
        <f t="shared" si="63"/>
        <v>#N/A</v>
      </c>
      <c r="AK21" s="17" t="e">
        <f t="shared" si="63"/>
        <v>#N/A</v>
      </c>
      <c r="AL21" s="17" t="e">
        <f t="shared" si="63"/>
        <v>#N/A</v>
      </c>
      <c r="AM21" s="17" t="e">
        <f t="shared" si="63"/>
        <v>#N/A</v>
      </c>
      <c r="AN21" s="17" t="e">
        <f t="shared" si="63"/>
        <v>#N/A</v>
      </c>
      <c r="AO21" s="17" t="e">
        <f t="shared" si="63"/>
        <v>#N/A</v>
      </c>
      <c r="AP21" s="17" t="e">
        <f t="shared" si="63"/>
        <v>#N/A</v>
      </c>
      <c r="AR21" s="17" t="e">
        <f t="shared" si="35"/>
        <v>#N/A</v>
      </c>
      <c r="AS21" s="17" t="e">
        <f t="shared" si="36"/>
        <v>#N/A</v>
      </c>
      <c r="AT21" s="17" t="e">
        <f t="shared" si="37"/>
        <v>#N/A</v>
      </c>
      <c r="AU21" s="17" t="e">
        <f t="shared" si="38"/>
        <v>#N/A</v>
      </c>
      <c r="AV21" s="17" t="e">
        <f t="shared" si="39"/>
        <v>#N/A</v>
      </c>
      <c r="AW21" s="17" t="e">
        <f t="shared" si="40"/>
        <v>#N/A</v>
      </c>
      <c r="AX21" s="17" t="e">
        <f t="shared" si="41"/>
        <v>#N/A</v>
      </c>
      <c r="AY21" s="17" t="e">
        <f t="shared" si="42"/>
        <v>#N/A</v>
      </c>
      <c r="AZ21" s="17" t="e">
        <f t="shared" si="43"/>
        <v>#N/A</v>
      </c>
      <c r="BA21" s="17" t="e">
        <f t="shared" si="44"/>
        <v>#N/A</v>
      </c>
      <c r="BB21" s="17" t="e">
        <f t="shared" si="45"/>
        <v>#N/A</v>
      </c>
      <c r="BC21" s="17" t="e">
        <f t="shared" si="46"/>
        <v>#N/A</v>
      </c>
      <c r="BD21" s="17" t="e">
        <f t="shared" si="47"/>
        <v>#N/A</v>
      </c>
      <c r="BE21" s="17" t="e">
        <f t="shared" si="48"/>
        <v>#N/A</v>
      </c>
      <c r="BF21" s="17" t="e">
        <f t="shared" si="49"/>
        <v>#N/A</v>
      </c>
      <c r="BG21" s="17" t="e">
        <f t="shared" si="50"/>
        <v>#N/A</v>
      </c>
      <c r="BH21" s="17" t="e">
        <f t="shared" si="51"/>
        <v>#N/A</v>
      </c>
      <c r="BI21" s="17" t="e">
        <f t="shared" si="52"/>
        <v>#N/A</v>
      </c>
      <c r="BJ21" s="17" t="e">
        <f t="shared" si="53"/>
        <v>#N/A</v>
      </c>
      <c r="BK21" s="17" t="e">
        <f t="shared" si="54"/>
        <v>#N/A</v>
      </c>
      <c r="BL21" s="17" t="e">
        <f t="shared" si="55"/>
        <v>#N/A</v>
      </c>
      <c r="BM21" s="17" t="e">
        <f t="shared" si="56"/>
        <v>#N/A</v>
      </c>
      <c r="BN21" s="17" t="e">
        <f t="shared" si="57"/>
        <v>#N/A</v>
      </c>
      <c r="BO21" s="17" t="e">
        <f t="shared" si="58"/>
        <v>#N/A</v>
      </c>
      <c r="BP21" s="17" t="e">
        <f t="shared" si="59"/>
        <v>#N/A</v>
      </c>
      <c r="BQ21" s="17" t="e">
        <f t="shared" si="60"/>
        <v>#N/A</v>
      </c>
      <c r="BR21" s="17" t="e">
        <f t="shared" si="61"/>
        <v>#N/A</v>
      </c>
      <c r="BS21" s="17" t="e">
        <f t="shared" si="62"/>
        <v>#N/A</v>
      </c>
      <c r="BU21" s="64"/>
    </row>
    <row r="22" spans="35:73" s="17" customFormat="1" x14ac:dyDescent="0.2">
      <c r="AI22" s="17" t="str">
        <f>'Mes élèves'!A25</f>
        <v>Elève 24</v>
      </c>
      <c r="AJ22" s="17" t="e">
        <f t="shared" si="63"/>
        <v>#N/A</v>
      </c>
      <c r="AK22" s="17" t="e">
        <f t="shared" si="63"/>
        <v>#N/A</v>
      </c>
      <c r="AL22" s="17" t="e">
        <f t="shared" si="63"/>
        <v>#N/A</v>
      </c>
      <c r="AM22" s="17" t="e">
        <f t="shared" si="63"/>
        <v>#N/A</v>
      </c>
      <c r="AN22" s="17" t="e">
        <f t="shared" si="63"/>
        <v>#N/A</v>
      </c>
      <c r="AO22" s="17" t="e">
        <f t="shared" si="63"/>
        <v>#N/A</v>
      </c>
      <c r="AP22" s="17" t="e">
        <f t="shared" si="63"/>
        <v>#N/A</v>
      </c>
      <c r="AR22" s="17" t="e">
        <f t="shared" si="35"/>
        <v>#N/A</v>
      </c>
      <c r="AS22" s="17" t="e">
        <f t="shared" si="36"/>
        <v>#N/A</v>
      </c>
      <c r="AT22" s="17" t="e">
        <f t="shared" si="37"/>
        <v>#N/A</v>
      </c>
      <c r="AU22" s="17" t="e">
        <f t="shared" si="38"/>
        <v>#N/A</v>
      </c>
      <c r="AV22" s="17" t="e">
        <f t="shared" si="39"/>
        <v>#N/A</v>
      </c>
      <c r="AW22" s="17" t="e">
        <f t="shared" si="40"/>
        <v>#N/A</v>
      </c>
      <c r="AX22" s="17" t="e">
        <f t="shared" si="41"/>
        <v>#N/A</v>
      </c>
      <c r="AY22" s="17" t="e">
        <f t="shared" si="42"/>
        <v>#N/A</v>
      </c>
      <c r="AZ22" s="17" t="e">
        <f t="shared" si="43"/>
        <v>#N/A</v>
      </c>
      <c r="BA22" s="17" t="e">
        <f t="shared" si="44"/>
        <v>#N/A</v>
      </c>
      <c r="BB22" s="17" t="e">
        <f t="shared" si="45"/>
        <v>#N/A</v>
      </c>
      <c r="BC22" s="17" t="e">
        <f t="shared" si="46"/>
        <v>#N/A</v>
      </c>
      <c r="BD22" s="17" t="e">
        <f t="shared" si="47"/>
        <v>#N/A</v>
      </c>
      <c r="BE22" s="17" t="e">
        <f t="shared" si="48"/>
        <v>#N/A</v>
      </c>
      <c r="BF22" s="17" t="e">
        <f t="shared" si="49"/>
        <v>#N/A</v>
      </c>
      <c r="BG22" s="17" t="e">
        <f t="shared" si="50"/>
        <v>#N/A</v>
      </c>
      <c r="BH22" s="17" t="e">
        <f t="shared" si="51"/>
        <v>#N/A</v>
      </c>
      <c r="BI22" s="17" t="e">
        <f t="shared" si="52"/>
        <v>#N/A</v>
      </c>
      <c r="BJ22" s="17" t="e">
        <f t="shared" si="53"/>
        <v>#N/A</v>
      </c>
      <c r="BK22" s="17" t="e">
        <f t="shared" si="54"/>
        <v>#N/A</v>
      </c>
      <c r="BL22" s="17" t="e">
        <f t="shared" si="55"/>
        <v>#N/A</v>
      </c>
      <c r="BM22" s="17" t="e">
        <f t="shared" si="56"/>
        <v>#N/A</v>
      </c>
      <c r="BN22" s="17" t="e">
        <f t="shared" si="57"/>
        <v>#N/A</v>
      </c>
      <c r="BO22" s="17" t="e">
        <f t="shared" si="58"/>
        <v>#N/A</v>
      </c>
      <c r="BP22" s="17" t="e">
        <f t="shared" si="59"/>
        <v>#N/A</v>
      </c>
      <c r="BQ22" s="17" t="e">
        <f t="shared" si="60"/>
        <v>#N/A</v>
      </c>
      <c r="BR22" s="17" t="e">
        <f t="shared" si="61"/>
        <v>#N/A</v>
      </c>
      <c r="BS22" s="17" t="e">
        <f t="shared" si="62"/>
        <v>#N/A</v>
      </c>
      <c r="BU22" s="64"/>
    </row>
    <row r="23" spans="35:73" s="17" customFormat="1" x14ac:dyDescent="0.2">
      <c r="AI23" s="17" t="str">
        <f>'Mes élèves'!A26</f>
        <v>Elève 25</v>
      </c>
      <c r="AJ23" s="17" t="e">
        <f t="shared" si="63"/>
        <v>#N/A</v>
      </c>
      <c r="AK23" s="17" t="e">
        <f t="shared" si="63"/>
        <v>#N/A</v>
      </c>
      <c r="AL23" s="17" t="e">
        <f t="shared" si="63"/>
        <v>#N/A</v>
      </c>
      <c r="AM23" s="17" t="e">
        <f t="shared" si="63"/>
        <v>#N/A</v>
      </c>
      <c r="AN23" s="17" t="e">
        <f t="shared" si="63"/>
        <v>#N/A</v>
      </c>
      <c r="AO23" s="17" t="e">
        <f t="shared" si="63"/>
        <v>#N/A</v>
      </c>
      <c r="AP23" s="17" t="e">
        <f t="shared" si="63"/>
        <v>#N/A</v>
      </c>
      <c r="AR23" s="17" t="e">
        <f t="shared" si="35"/>
        <v>#N/A</v>
      </c>
      <c r="AS23" s="17" t="e">
        <f t="shared" si="36"/>
        <v>#N/A</v>
      </c>
      <c r="AT23" s="17" t="e">
        <f t="shared" si="37"/>
        <v>#N/A</v>
      </c>
      <c r="AU23" s="17" t="e">
        <f t="shared" si="38"/>
        <v>#N/A</v>
      </c>
      <c r="AV23" s="17" t="e">
        <f t="shared" si="39"/>
        <v>#N/A</v>
      </c>
      <c r="AW23" s="17" t="e">
        <f t="shared" si="40"/>
        <v>#N/A</v>
      </c>
      <c r="AX23" s="17" t="e">
        <f t="shared" si="41"/>
        <v>#N/A</v>
      </c>
      <c r="AY23" s="17" t="e">
        <f t="shared" si="42"/>
        <v>#N/A</v>
      </c>
      <c r="AZ23" s="17" t="e">
        <f t="shared" si="43"/>
        <v>#N/A</v>
      </c>
      <c r="BA23" s="17" t="e">
        <f t="shared" si="44"/>
        <v>#N/A</v>
      </c>
      <c r="BB23" s="17" t="e">
        <f t="shared" si="45"/>
        <v>#N/A</v>
      </c>
      <c r="BC23" s="17" t="e">
        <f t="shared" si="46"/>
        <v>#N/A</v>
      </c>
      <c r="BD23" s="17" t="e">
        <f t="shared" si="47"/>
        <v>#N/A</v>
      </c>
      <c r="BE23" s="17" t="e">
        <f t="shared" si="48"/>
        <v>#N/A</v>
      </c>
      <c r="BF23" s="17" t="e">
        <f t="shared" si="49"/>
        <v>#N/A</v>
      </c>
      <c r="BG23" s="17" t="e">
        <f t="shared" si="50"/>
        <v>#N/A</v>
      </c>
      <c r="BH23" s="17" t="e">
        <f t="shared" si="51"/>
        <v>#N/A</v>
      </c>
      <c r="BI23" s="17" t="e">
        <f t="shared" si="52"/>
        <v>#N/A</v>
      </c>
      <c r="BJ23" s="17" t="e">
        <f t="shared" si="53"/>
        <v>#N/A</v>
      </c>
      <c r="BK23" s="17" t="e">
        <f t="shared" si="54"/>
        <v>#N/A</v>
      </c>
      <c r="BL23" s="17" t="e">
        <f t="shared" si="55"/>
        <v>#N/A</v>
      </c>
      <c r="BM23" s="17" t="e">
        <f t="shared" si="56"/>
        <v>#N/A</v>
      </c>
      <c r="BN23" s="17" t="e">
        <f t="shared" si="57"/>
        <v>#N/A</v>
      </c>
      <c r="BO23" s="17" t="e">
        <f t="shared" si="58"/>
        <v>#N/A</v>
      </c>
      <c r="BP23" s="17" t="e">
        <f t="shared" si="59"/>
        <v>#N/A</v>
      </c>
      <c r="BQ23" s="17" t="e">
        <f t="shared" si="60"/>
        <v>#N/A</v>
      </c>
      <c r="BR23" s="17" t="e">
        <f t="shared" si="61"/>
        <v>#N/A</v>
      </c>
      <c r="BS23" s="17" t="e">
        <f t="shared" si="62"/>
        <v>#N/A</v>
      </c>
      <c r="BU23" s="64"/>
    </row>
    <row r="24" spans="35:73" s="17" customFormat="1" x14ac:dyDescent="0.2">
      <c r="AI24" s="17" t="str">
        <f>'Mes élèves'!A27</f>
        <v>Elève 26</v>
      </c>
      <c r="AJ24" s="17" t="e">
        <f t="shared" si="63"/>
        <v>#N/A</v>
      </c>
      <c r="AK24" s="17" t="e">
        <f t="shared" si="63"/>
        <v>#N/A</v>
      </c>
      <c r="AL24" s="17" t="e">
        <f t="shared" si="63"/>
        <v>#N/A</v>
      </c>
      <c r="AM24" s="17" t="e">
        <f t="shared" si="63"/>
        <v>#N/A</v>
      </c>
      <c r="AN24" s="17" t="e">
        <f t="shared" si="63"/>
        <v>#N/A</v>
      </c>
      <c r="AO24" s="17" t="e">
        <f t="shared" si="63"/>
        <v>#N/A</v>
      </c>
      <c r="AP24" s="17" t="e">
        <f t="shared" si="63"/>
        <v>#N/A</v>
      </c>
      <c r="AR24" s="17" t="e">
        <f t="shared" si="35"/>
        <v>#N/A</v>
      </c>
      <c r="AS24" s="17" t="e">
        <f t="shared" si="36"/>
        <v>#N/A</v>
      </c>
      <c r="AT24" s="17" t="e">
        <f t="shared" si="37"/>
        <v>#N/A</v>
      </c>
      <c r="AU24" s="17" t="e">
        <f t="shared" si="38"/>
        <v>#N/A</v>
      </c>
      <c r="AV24" s="17" t="e">
        <f t="shared" si="39"/>
        <v>#N/A</v>
      </c>
      <c r="AW24" s="17" t="e">
        <f t="shared" si="40"/>
        <v>#N/A</v>
      </c>
      <c r="AX24" s="17" t="e">
        <f t="shared" si="41"/>
        <v>#N/A</v>
      </c>
      <c r="AY24" s="17" t="e">
        <f t="shared" si="42"/>
        <v>#N/A</v>
      </c>
      <c r="AZ24" s="17" t="e">
        <f t="shared" si="43"/>
        <v>#N/A</v>
      </c>
      <c r="BA24" s="17" t="e">
        <f t="shared" si="44"/>
        <v>#N/A</v>
      </c>
      <c r="BB24" s="17" t="e">
        <f t="shared" si="45"/>
        <v>#N/A</v>
      </c>
      <c r="BC24" s="17" t="e">
        <f t="shared" si="46"/>
        <v>#N/A</v>
      </c>
      <c r="BD24" s="17" t="e">
        <f t="shared" si="47"/>
        <v>#N/A</v>
      </c>
      <c r="BE24" s="17" t="e">
        <f t="shared" si="48"/>
        <v>#N/A</v>
      </c>
      <c r="BF24" s="17" t="e">
        <f t="shared" si="49"/>
        <v>#N/A</v>
      </c>
      <c r="BG24" s="17" t="e">
        <f t="shared" si="50"/>
        <v>#N/A</v>
      </c>
      <c r="BH24" s="17" t="e">
        <f t="shared" si="51"/>
        <v>#N/A</v>
      </c>
      <c r="BI24" s="17" t="e">
        <f t="shared" si="52"/>
        <v>#N/A</v>
      </c>
      <c r="BJ24" s="17" t="e">
        <f t="shared" si="53"/>
        <v>#N/A</v>
      </c>
      <c r="BK24" s="17" t="e">
        <f t="shared" si="54"/>
        <v>#N/A</v>
      </c>
      <c r="BL24" s="17" t="e">
        <f t="shared" si="55"/>
        <v>#N/A</v>
      </c>
      <c r="BM24" s="17" t="e">
        <f t="shared" si="56"/>
        <v>#N/A</v>
      </c>
      <c r="BN24" s="17" t="e">
        <f t="shared" si="57"/>
        <v>#N/A</v>
      </c>
      <c r="BO24" s="17" t="e">
        <f t="shared" si="58"/>
        <v>#N/A</v>
      </c>
      <c r="BP24" s="17" t="e">
        <f t="shared" si="59"/>
        <v>#N/A</v>
      </c>
      <c r="BQ24" s="17" t="e">
        <f t="shared" si="60"/>
        <v>#N/A</v>
      </c>
      <c r="BR24" s="17" t="e">
        <f t="shared" si="61"/>
        <v>#N/A</v>
      </c>
      <c r="BS24" s="17" t="e">
        <f t="shared" si="62"/>
        <v>#N/A</v>
      </c>
      <c r="BU24" s="64"/>
    </row>
    <row r="25" spans="35:73" s="17" customFormat="1" x14ac:dyDescent="0.2">
      <c r="AI25" s="17" t="str">
        <f>'Mes élèves'!A28</f>
        <v>Elève 27</v>
      </c>
      <c r="AJ25" s="17" t="e">
        <f t="shared" si="63"/>
        <v>#N/A</v>
      </c>
      <c r="AK25" s="17" t="e">
        <f t="shared" si="63"/>
        <v>#N/A</v>
      </c>
      <c r="AL25" s="17" t="e">
        <f t="shared" si="63"/>
        <v>#N/A</v>
      </c>
      <c r="AM25" s="17" t="e">
        <f t="shared" si="63"/>
        <v>#N/A</v>
      </c>
      <c r="AN25" s="17" t="e">
        <f t="shared" si="63"/>
        <v>#N/A</v>
      </c>
      <c r="AO25" s="17" t="e">
        <f t="shared" si="63"/>
        <v>#N/A</v>
      </c>
      <c r="AP25" s="17" t="e">
        <f t="shared" si="63"/>
        <v>#N/A</v>
      </c>
      <c r="AR25" s="17" t="e">
        <f t="shared" si="35"/>
        <v>#N/A</v>
      </c>
      <c r="AS25" s="17" t="e">
        <f t="shared" si="36"/>
        <v>#N/A</v>
      </c>
      <c r="AT25" s="17" t="e">
        <f t="shared" si="37"/>
        <v>#N/A</v>
      </c>
      <c r="AU25" s="17" t="e">
        <f t="shared" si="38"/>
        <v>#N/A</v>
      </c>
      <c r="AV25" s="17" t="e">
        <f t="shared" si="39"/>
        <v>#N/A</v>
      </c>
      <c r="AW25" s="17" t="e">
        <f t="shared" si="40"/>
        <v>#N/A</v>
      </c>
      <c r="AX25" s="17" t="e">
        <f t="shared" si="41"/>
        <v>#N/A</v>
      </c>
      <c r="AY25" s="17" t="e">
        <f t="shared" si="42"/>
        <v>#N/A</v>
      </c>
      <c r="AZ25" s="17" t="e">
        <f t="shared" si="43"/>
        <v>#N/A</v>
      </c>
      <c r="BA25" s="17" t="e">
        <f t="shared" si="44"/>
        <v>#N/A</v>
      </c>
      <c r="BB25" s="17" t="e">
        <f t="shared" si="45"/>
        <v>#N/A</v>
      </c>
      <c r="BC25" s="17" t="e">
        <f t="shared" si="46"/>
        <v>#N/A</v>
      </c>
      <c r="BD25" s="17" t="e">
        <f t="shared" si="47"/>
        <v>#N/A</v>
      </c>
      <c r="BE25" s="17" t="e">
        <f t="shared" si="48"/>
        <v>#N/A</v>
      </c>
      <c r="BF25" s="17" t="e">
        <f t="shared" si="49"/>
        <v>#N/A</v>
      </c>
      <c r="BG25" s="17" t="e">
        <f t="shared" si="50"/>
        <v>#N/A</v>
      </c>
      <c r="BH25" s="17" t="e">
        <f t="shared" si="51"/>
        <v>#N/A</v>
      </c>
      <c r="BI25" s="17" t="e">
        <f t="shared" si="52"/>
        <v>#N/A</v>
      </c>
      <c r="BJ25" s="17" t="e">
        <f t="shared" si="53"/>
        <v>#N/A</v>
      </c>
      <c r="BK25" s="17" t="e">
        <f t="shared" si="54"/>
        <v>#N/A</v>
      </c>
      <c r="BL25" s="17" t="e">
        <f t="shared" si="55"/>
        <v>#N/A</v>
      </c>
      <c r="BM25" s="17" t="e">
        <f t="shared" si="56"/>
        <v>#N/A</v>
      </c>
      <c r="BN25" s="17" t="e">
        <f t="shared" si="57"/>
        <v>#N/A</v>
      </c>
      <c r="BO25" s="17" t="e">
        <f t="shared" si="58"/>
        <v>#N/A</v>
      </c>
      <c r="BP25" s="17" t="e">
        <f t="shared" si="59"/>
        <v>#N/A</v>
      </c>
      <c r="BQ25" s="17" t="e">
        <f t="shared" si="60"/>
        <v>#N/A</v>
      </c>
      <c r="BR25" s="17" t="e">
        <f t="shared" si="61"/>
        <v>#N/A</v>
      </c>
      <c r="BS25" s="17" t="e">
        <f t="shared" si="62"/>
        <v>#N/A</v>
      </c>
      <c r="BU25" s="64"/>
    </row>
    <row r="26" spans="35:73" s="17" customFormat="1" x14ac:dyDescent="0.2">
      <c r="AI26" s="17" t="str">
        <f>'Mes élèves'!A29</f>
        <v>Elève 28</v>
      </c>
      <c r="AJ26" s="17" t="e">
        <f t="shared" si="63"/>
        <v>#N/A</v>
      </c>
      <c r="AK26" s="17" t="e">
        <f t="shared" si="63"/>
        <v>#N/A</v>
      </c>
      <c r="AL26" s="17" t="e">
        <f t="shared" si="63"/>
        <v>#N/A</v>
      </c>
      <c r="AM26" s="17" t="e">
        <f t="shared" si="63"/>
        <v>#N/A</v>
      </c>
      <c r="AN26" s="17" t="e">
        <f t="shared" si="63"/>
        <v>#N/A</v>
      </c>
      <c r="AO26" s="17" t="e">
        <f t="shared" si="63"/>
        <v>#N/A</v>
      </c>
      <c r="AP26" s="17" t="e">
        <f t="shared" si="63"/>
        <v>#N/A</v>
      </c>
      <c r="AR26" s="17" t="e">
        <f t="shared" si="35"/>
        <v>#N/A</v>
      </c>
      <c r="AS26" s="17" t="e">
        <f t="shared" si="36"/>
        <v>#N/A</v>
      </c>
      <c r="AT26" s="17" t="e">
        <f t="shared" si="37"/>
        <v>#N/A</v>
      </c>
      <c r="AU26" s="17" t="e">
        <f t="shared" si="38"/>
        <v>#N/A</v>
      </c>
      <c r="AV26" s="17" t="e">
        <f t="shared" si="39"/>
        <v>#N/A</v>
      </c>
      <c r="AW26" s="17" t="e">
        <f t="shared" si="40"/>
        <v>#N/A</v>
      </c>
      <c r="AX26" s="17" t="e">
        <f t="shared" si="41"/>
        <v>#N/A</v>
      </c>
      <c r="AY26" s="17" t="e">
        <f t="shared" si="42"/>
        <v>#N/A</v>
      </c>
      <c r="AZ26" s="17" t="e">
        <f t="shared" si="43"/>
        <v>#N/A</v>
      </c>
      <c r="BA26" s="17" t="e">
        <f t="shared" si="44"/>
        <v>#N/A</v>
      </c>
      <c r="BB26" s="17" t="e">
        <f t="shared" si="45"/>
        <v>#N/A</v>
      </c>
      <c r="BC26" s="17" t="e">
        <f t="shared" si="46"/>
        <v>#N/A</v>
      </c>
      <c r="BD26" s="17" t="e">
        <f t="shared" si="47"/>
        <v>#N/A</v>
      </c>
      <c r="BE26" s="17" t="e">
        <f t="shared" si="48"/>
        <v>#N/A</v>
      </c>
      <c r="BF26" s="17" t="e">
        <f t="shared" si="49"/>
        <v>#N/A</v>
      </c>
      <c r="BG26" s="17" t="e">
        <f t="shared" si="50"/>
        <v>#N/A</v>
      </c>
      <c r="BH26" s="17" t="e">
        <f t="shared" si="51"/>
        <v>#N/A</v>
      </c>
      <c r="BI26" s="17" t="e">
        <f t="shared" si="52"/>
        <v>#N/A</v>
      </c>
      <c r="BJ26" s="17" t="e">
        <f t="shared" si="53"/>
        <v>#N/A</v>
      </c>
      <c r="BK26" s="17" t="e">
        <f t="shared" si="54"/>
        <v>#N/A</v>
      </c>
      <c r="BL26" s="17" t="e">
        <f t="shared" si="55"/>
        <v>#N/A</v>
      </c>
      <c r="BM26" s="17" t="e">
        <f t="shared" si="56"/>
        <v>#N/A</v>
      </c>
      <c r="BN26" s="17" t="e">
        <f t="shared" si="57"/>
        <v>#N/A</v>
      </c>
      <c r="BO26" s="17" t="e">
        <f t="shared" si="58"/>
        <v>#N/A</v>
      </c>
      <c r="BP26" s="17" t="e">
        <f t="shared" si="59"/>
        <v>#N/A</v>
      </c>
      <c r="BQ26" s="17" t="e">
        <f t="shared" si="60"/>
        <v>#N/A</v>
      </c>
      <c r="BR26" s="17" t="e">
        <f t="shared" si="61"/>
        <v>#N/A</v>
      </c>
      <c r="BS26" s="17" t="e">
        <f t="shared" si="62"/>
        <v>#N/A</v>
      </c>
      <c r="BU26" s="64"/>
    </row>
    <row r="27" spans="35:73" s="17" customFormat="1" x14ac:dyDescent="0.2">
      <c r="AI27" s="17" t="str">
        <f>'Mes élèves'!A30</f>
        <v>Elève 29</v>
      </c>
      <c r="AJ27" s="17" t="e">
        <f t="shared" si="63"/>
        <v>#N/A</v>
      </c>
      <c r="AK27" s="17" t="e">
        <f t="shared" si="63"/>
        <v>#N/A</v>
      </c>
      <c r="AL27" s="17" t="e">
        <f t="shared" si="63"/>
        <v>#N/A</v>
      </c>
      <c r="AM27" s="17" t="e">
        <f t="shared" si="63"/>
        <v>#N/A</v>
      </c>
      <c r="AN27" s="17" t="e">
        <f t="shared" si="63"/>
        <v>#N/A</v>
      </c>
      <c r="AO27" s="17" t="e">
        <f t="shared" si="63"/>
        <v>#N/A</v>
      </c>
      <c r="AP27" s="17" t="e">
        <f t="shared" si="63"/>
        <v>#N/A</v>
      </c>
      <c r="AR27" s="17" t="e">
        <f t="shared" si="35"/>
        <v>#N/A</v>
      </c>
      <c r="AS27" s="17" t="e">
        <f t="shared" si="36"/>
        <v>#N/A</v>
      </c>
      <c r="AT27" s="17" t="e">
        <f t="shared" si="37"/>
        <v>#N/A</v>
      </c>
      <c r="AU27" s="17" t="e">
        <f t="shared" si="38"/>
        <v>#N/A</v>
      </c>
      <c r="AV27" s="17" t="e">
        <f t="shared" si="39"/>
        <v>#N/A</v>
      </c>
      <c r="AW27" s="17" t="e">
        <f t="shared" si="40"/>
        <v>#N/A</v>
      </c>
      <c r="AX27" s="17" t="e">
        <f t="shared" si="41"/>
        <v>#N/A</v>
      </c>
      <c r="AY27" s="17" t="e">
        <f t="shared" si="42"/>
        <v>#N/A</v>
      </c>
      <c r="AZ27" s="17" t="e">
        <f t="shared" si="43"/>
        <v>#N/A</v>
      </c>
      <c r="BA27" s="17" t="e">
        <f t="shared" si="44"/>
        <v>#N/A</v>
      </c>
      <c r="BB27" s="17" t="e">
        <f t="shared" si="45"/>
        <v>#N/A</v>
      </c>
      <c r="BC27" s="17" t="e">
        <f t="shared" si="46"/>
        <v>#N/A</v>
      </c>
      <c r="BD27" s="17" t="e">
        <f t="shared" si="47"/>
        <v>#N/A</v>
      </c>
      <c r="BE27" s="17" t="e">
        <f t="shared" si="48"/>
        <v>#N/A</v>
      </c>
      <c r="BF27" s="17" t="e">
        <f t="shared" si="49"/>
        <v>#N/A</v>
      </c>
      <c r="BG27" s="17" t="e">
        <f t="shared" si="50"/>
        <v>#N/A</v>
      </c>
      <c r="BH27" s="17" t="e">
        <f t="shared" si="51"/>
        <v>#N/A</v>
      </c>
      <c r="BI27" s="17" t="e">
        <f t="shared" si="52"/>
        <v>#N/A</v>
      </c>
      <c r="BJ27" s="17" t="e">
        <f t="shared" si="53"/>
        <v>#N/A</v>
      </c>
      <c r="BK27" s="17" t="e">
        <f t="shared" si="54"/>
        <v>#N/A</v>
      </c>
      <c r="BL27" s="17" t="e">
        <f t="shared" si="55"/>
        <v>#N/A</v>
      </c>
      <c r="BM27" s="17" t="e">
        <f t="shared" si="56"/>
        <v>#N/A</v>
      </c>
      <c r="BN27" s="17" t="e">
        <f t="shared" si="57"/>
        <v>#N/A</v>
      </c>
      <c r="BO27" s="17" t="e">
        <f t="shared" si="58"/>
        <v>#N/A</v>
      </c>
      <c r="BP27" s="17" t="e">
        <f t="shared" si="59"/>
        <v>#N/A</v>
      </c>
      <c r="BQ27" s="17" t="e">
        <f t="shared" si="60"/>
        <v>#N/A</v>
      </c>
      <c r="BR27" s="17" t="e">
        <f t="shared" si="61"/>
        <v>#N/A</v>
      </c>
      <c r="BS27" s="17" t="e">
        <f t="shared" si="62"/>
        <v>#N/A</v>
      </c>
      <c r="BU27" s="64"/>
    </row>
    <row r="28" spans="35:73" s="17" customFormat="1" x14ac:dyDescent="0.2">
      <c r="AI28" s="17" t="str">
        <f>'Mes élèves'!A31</f>
        <v>Elève 30</v>
      </c>
      <c r="AJ28" s="17" t="e">
        <f t="shared" si="63"/>
        <v>#N/A</v>
      </c>
      <c r="AK28" s="17" t="e">
        <f t="shared" si="63"/>
        <v>#N/A</v>
      </c>
      <c r="AL28" s="17" t="e">
        <f t="shared" si="63"/>
        <v>#N/A</v>
      </c>
      <c r="AM28" s="17" t="e">
        <f t="shared" si="63"/>
        <v>#N/A</v>
      </c>
      <c r="AN28" s="17" t="e">
        <f t="shared" si="63"/>
        <v>#N/A</v>
      </c>
      <c r="AO28" s="17" t="e">
        <f t="shared" si="63"/>
        <v>#N/A</v>
      </c>
      <c r="AP28" s="17" t="e">
        <f t="shared" si="63"/>
        <v>#N/A</v>
      </c>
      <c r="AR28" s="17" t="e">
        <f t="shared" si="35"/>
        <v>#N/A</v>
      </c>
      <c r="AS28" s="17" t="e">
        <f t="shared" si="36"/>
        <v>#N/A</v>
      </c>
      <c r="AT28" s="17" t="e">
        <f t="shared" si="37"/>
        <v>#N/A</v>
      </c>
      <c r="AU28" s="17" t="e">
        <f t="shared" si="38"/>
        <v>#N/A</v>
      </c>
      <c r="AV28" s="17" t="e">
        <f t="shared" si="39"/>
        <v>#N/A</v>
      </c>
      <c r="AW28" s="17" t="e">
        <f t="shared" si="40"/>
        <v>#N/A</v>
      </c>
      <c r="AX28" s="17" t="e">
        <f t="shared" si="41"/>
        <v>#N/A</v>
      </c>
      <c r="AY28" s="17" t="e">
        <f t="shared" si="42"/>
        <v>#N/A</v>
      </c>
      <c r="AZ28" s="17" t="e">
        <f t="shared" si="43"/>
        <v>#N/A</v>
      </c>
      <c r="BA28" s="17" t="e">
        <f t="shared" si="44"/>
        <v>#N/A</v>
      </c>
      <c r="BB28" s="17" t="e">
        <f t="shared" si="45"/>
        <v>#N/A</v>
      </c>
      <c r="BC28" s="17" t="e">
        <f t="shared" si="46"/>
        <v>#N/A</v>
      </c>
      <c r="BD28" s="17" t="e">
        <f t="shared" si="47"/>
        <v>#N/A</v>
      </c>
      <c r="BE28" s="17" t="e">
        <f t="shared" si="48"/>
        <v>#N/A</v>
      </c>
      <c r="BF28" s="17" t="e">
        <f t="shared" si="49"/>
        <v>#N/A</v>
      </c>
      <c r="BG28" s="17" t="e">
        <f t="shared" si="50"/>
        <v>#N/A</v>
      </c>
      <c r="BH28" s="17" t="e">
        <f t="shared" si="51"/>
        <v>#N/A</v>
      </c>
      <c r="BI28" s="17" t="e">
        <f t="shared" si="52"/>
        <v>#N/A</v>
      </c>
      <c r="BJ28" s="17" t="e">
        <f t="shared" si="53"/>
        <v>#N/A</v>
      </c>
      <c r="BK28" s="17" t="e">
        <f t="shared" si="54"/>
        <v>#N/A</v>
      </c>
      <c r="BL28" s="17" t="e">
        <f t="shared" si="55"/>
        <v>#N/A</v>
      </c>
      <c r="BM28" s="17" t="e">
        <f t="shared" si="56"/>
        <v>#N/A</v>
      </c>
      <c r="BN28" s="17" t="e">
        <f t="shared" si="57"/>
        <v>#N/A</v>
      </c>
      <c r="BO28" s="17" t="e">
        <f t="shared" si="58"/>
        <v>#N/A</v>
      </c>
      <c r="BP28" s="17" t="e">
        <f t="shared" si="59"/>
        <v>#N/A</v>
      </c>
      <c r="BQ28" s="17" t="e">
        <f t="shared" si="60"/>
        <v>#N/A</v>
      </c>
      <c r="BR28" s="17" t="e">
        <f t="shared" si="61"/>
        <v>#N/A</v>
      </c>
      <c r="BS28" s="17" t="e">
        <f t="shared" si="62"/>
        <v>#N/A</v>
      </c>
      <c r="BU28" s="64"/>
    </row>
  </sheetData>
  <sheetProtection password="C82B" sheet="1" objects="1" scenarios="1"/>
  <mergeCells count="21">
    <mergeCell ref="A15:B15"/>
    <mergeCell ref="A5:B5"/>
    <mergeCell ref="A6:B6"/>
    <mergeCell ref="A7:B7"/>
    <mergeCell ref="A10:B10"/>
    <mergeCell ref="A14:B14"/>
    <mergeCell ref="A11:B11"/>
    <mergeCell ref="A12:B12"/>
    <mergeCell ref="A13:B13"/>
    <mergeCell ref="A9:B9"/>
    <mergeCell ref="BL1:BO1"/>
    <mergeCell ref="BP1:BS1"/>
    <mergeCell ref="A3:B3"/>
    <mergeCell ref="A4:B4"/>
    <mergeCell ref="A8:B8"/>
    <mergeCell ref="B1:B2"/>
    <mergeCell ref="AR1:AU1"/>
    <mergeCell ref="AV1:AY1"/>
    <mergeCell ref="AZ1:BC1"/>
    <mergeCell ref="BD1:BG1"/>
    <mergeCell ref="BH1:BK1"/>
  </mergeCells>
  <conditionalFormatting sqref="C8:AF8 C11:AF11 C13:AF15">
    <cfRule type="cellIs" dxfId="19" priority="17" operator="equal">
      <formula>4</formula>
    </cfRule>
    <cfRule type="cellIs" dxfId="18" priority="18" operator="equal">
      <formula>3</formula>
    </cfRule>
    <cfRule type="cellIs" dxfId="17" priority="19" operator="equal">
      <formula>2</formula>
    </cfRule>
    <cfRule type="cellIs" dxfId="16" priority="20" operator="equal">
      <formula>1</formula>
    </cfRule>
  </conditionalFormatting>
  <conditionalFormatting sqref="C5:AF5">
    <cfRule type="cellIs" dxfId="15" priority="13" operator="equal">
      <formula>4</formula>
    </cfRule>
    <cfRule type="cellIs" dxfId="14" priority="14" operator="equal">
      <formula>3</formula>
    </cfRule>
    <cfRule type="cellIs" dxfId="13" priority="15" operator="equal">
      <formula>2</formula>
    </cfRule>
    <cfRule type="cellIs" dxfId="12" priority="16" operator="equal">
      <formula>1</formula>
    </cfRule>
  </conditionalFormatting>
  <conditionalFormatting sqref="C6:AF6">
    <cfRule type="cellIs" dxfId="11" priority="9" operator="equal">
      <formula>4</formula>
    </cfRule>
    <cfRule type="cellIs" dxfId="10" priority="10" operator="equal">
      <formula>3</formula>
    </cfRule>
    <cfRule type="cellIs" dxfId="9" priority="11" operator="equal">
      <formula>2</formula>
    </cfRule>
    <cfRule type="cellIs" dxfId="8" priority="12" operator="equal">
      <formula>1</formula>
    </cfRule>
  </conditionalFormatting>
  <conditionalFormatting sqref="C7:AF7">
    <cfRule type="cellIs" dxfId="7" priority="5" operator="equal">
      <formula>4</formula>
    </cfRule>
    <cfRule type="cellIs" dxfId="6" priority="6" operator="equal">
      <formula>3</formula>
    </cfRule>
    <cfRule type="cellIs" dxfId="5" priority="7" operator="equal">
      <formula>2</formula>
    </cfRule>
    <cfRule type="cellIs" dxfId="4" priority="8" operator="equal">
      <formula>1</formula>
    </cfRule>
  </conditionalFormatting>
  <conditionalFormatting sqref="C10:AF10">
    <cfRule type="cellIs" dxfId="3" priority="1" operator="equal">
      <formula>4</formula>
    </cfRule>
    <cfRule type="cellIs" dxfId="2" priority="2" operator="equal">
      <formula>3</formula>
    </cfRule>
    <cfRule type="cellIs" dxfId="1" priority="3" operator="equal">
      <formula>2</formula>
    </cfRule>
    <cfRule type="cellIs" dxfId="0" priority="4" operator="equal">
      <formula>1</formula>
    </cfRule>
  </conditionalFormatting>
  <pageMargins left="0.25" right="0.25" top="0.75" bottom="0.75" header="0.3" footer="0.3"/>
  <pageSetup paperSize="8" scale="67"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900FF"/>
    <pageSetUpPr fitToPage="1"/>
  </sheetPr>
  <dimension ref="A1:AP35"/>
  <sheetViews>
    <sheetView topLeftCell="B2" zoomScaleNormal="100" workbookViewId="0">
      <selection activeCell="B1" sqref="B1:B33"/>
    </sheetView>
  </sheetViews>
  <sheetFormatPr baseColWidth="10" defaultRowHeight="15" x14ac:dyDescent="0.25"/>
  <cols>
    <col min="1" max="1" width="11.42578125" style="13" hidden="1" customWidth="1"/>
    <col min="2" max="3" width="5.85546875" style="74" customWidth="1"/>
    <col min="4" max="7" width="15.28515625" style="75" customWidth="1"/>
    <col min="8" max="8" width="1.42578125" style="74" customWidth="1"/>
    <col min="9" max="12" width="15.28515625" style="75" customWidth="1"/>
    <col min="13" max="13" width="1.42578125" style="74" customWidth="1"/>
    <col min="14" max="17" width="15.28515625" style="74" customWidth="1"/>
    <col min="18" max="18" width="1.42578125" style="74" customWidth="1"/>
    <col min="19" max="21" width="15.28515625" style="74" customWidth="1"/>
    <col min="22" max="22" width="15.28515625" style="75" customWidth="1"/>
    <col min="23" max="23" width="5.85546875" style="74" customWidth="1"/>
    <col min="24" max="26" width="15.28515625" style="74" customWidth="1"/>
    <col min="27" max="27" width="15.28515625" style="75" customWidth="1"/>
    <col min="28" max="28" width="1.42578125" style="75" customWidth="1"/>
    <col min="29" max="32" width="15.28515625" style="75" customWidth="1"/>
    <col min="33" max="33" width="5.85546875" style="74" customWidth="1"/>
    <col min="34" max="36" width="15.28515625" style="74" customWidth="1"/>
    <col min="37" max="37" width="15.28515625" style="75" customWidth="1"/>
    <col min="38" max="38" width="1.42578125" style="75" customWidth="1"/>
    <col min="39" max="42" width="15.28515625" style="75" customWidth="1"/>
    <col min="43" max="16384" width="11.42578125" style="13"/>
  </cols>
  <sheetData>
    <row r="1" spans="1:42" ht="15" hidden="1" customHeight="1" x14ac:dyDescent="0.3">
      <c r="B1" s="196" t="s">
        <v>78</v>
      </c>
      <c r="C1" s="204" t="s">
        <v>65</v>
      </c>
      <c r="D1" s="206" t="s">
        <v>81</v>
      </c>
      <c r="E1" s="207"/>
      <c r="F1" s="207"/>
      <c r="G1" s="208"/>
      <c r="H1" s="200"/>
      <c r="I1" s="206" t="s">
        <v>79</v>
      </c>
      <c r="J1" s="207"/>
      <c r="K1" s="207"/>
      <c r="L1" s="208"/>
      <c r="M1" s="202"/>
      <c r="N1" s="212" t="s">
        <v>72</v>
      </c>
      <c r="O1" s="212"/>
      <c r="P1" s="212"/>
      <c r="Q1" s="213"/>
      <c r="R1" s="200"/>
      <c r="S1" s="216" t="s">
        <v>80</v>
      </c>
      <c r="T1" s="217"/>
      <c r="U1" s="217"/>
      <c r="V1" s="218"/>
      <c r="W1" s="198" t="s">
        <v>66</v>
      </c>
      <c r="X1" s="190" t="s">
        <v>75</v>
      </c>
      <c r="Y1" s="190"/>
      <c r="Z1" s="190"/>
      <c r="AA1" s="191"/>
      <c r="AB1" s="222"/>
      <c r="AC1" s="194" t="s">
        <v>74</v>
      </c>
      <c r="AD1" s="190"/>
      <c r="AE1" s="190"/>
      <c r="AF1" s="191"/>
      <c r="AG1" s="198" t="s">
        <v>67</v>
      </c>
      <c r="AH1" s="190" t="s">
        <v>76</v>
      </c>
      <c r="AI1" s="190"/>
      <c r="AJ1" s="190"/>
      <c r="AK1" s="191"/>
      <c r="AL1" s="222"/>
      <c r="AM1" s="194" t="s">
        <v>77</v>
      </c>
      <c r="AN1" s="190"/>
      <c r="AO1" s="190"/>
      <c r="AP1" s="191"/>
    </row>
    <row r="2" spans="1:42" ht="29.25" customHeight="1" x14ac:dyDescent="0.25">
      <c r="B2" s="197"/>
      <c r="C2" s="205"/>
      <c r="D2" s="209"/>
      <c r="E2" s="210"/>
      <c r="F2" s="210"/>
      <c r="G2" s="211"/>
      <c r="H2" s="201"/>
      <c r="I2" s="209"/>
      <c r="J2" s="210"/>
      <c r="K2" s="210"/>
      <c r="L2" s="211"/>
      <c r="M2" s="203"/>
      <c r="N2" s="214"/>
      <c r="O2" s="214"/>
      <c r="P2" s="214"/>
      <c r="Q2" s="215"/>
      <c r="R2" s="201"/>
      <c r="S2" s="219"/>
      <c r="T2" s="220"/>
      <c r="U2" s="220"/>
      <c r="V2" s="221"/>
      <c r="W2" s="199"/>
      <c r="X2" s="192"/>
      <c r="Y2" s="192"/>
      <c r="Z2" s="192"/>
      <c r="AA2" s="193"/>
      <c r="AB2" s="222"/>
      <c r="AC2" s="195"/>
      <c r="AD2" s="192"/>
      <c r="AE2" s="192"/>
      <c r="AF2" s="193"/>
      <c r="AG2" s="199"/>
      <c r="AH2" s="192"/>
      <c r="AI2" s="192"/>
      <c r="AJ2" s="192"/>
      <c r="AK2" s="193"/>
      <c r="AL2" s="222"/>
      <c r="AM2" s="195"/>
      <c r="AN2" s="192"/>
      <c r="AO2" s="192"/>
      <c r="AP2" s="193"/>
    </row>
    <row r="3" spans="1:42" x14ac:dyDescent="0.25">
      <c r="B3" s="197"/>
      <c r="C3" s="205"/>
      <c r="D3" s="76" t="s">
        <v>59</v>
      </c>
      <c r="E3" s="77" t="s">
        <v>60</v>
      </c>
      <c r="F3" s="78" t="s">
        <v>61</v>
      </c>
      <c r="G3" s="79" t="s">
        <v>62</v>
      </c>
      <c r="H3" s="201"/>
      <c r="I3" s="80" t="s">
        <v>59</v>
      </c>
      <c r="J3" s="77" t="s">
        <v>60</v>
      </c>
      <c r="K3" s="78" t="s">
        <v>61</v>
      </c>
      <c r="L3" s="81" t="s">
        <v>62</v>
      </c>
      <c r="M3" s="203"/>
      <c r="N3" s="80" t="s">
        <v>59</v>
      </c>
      <c r="O3" s="77" t="s">
        <v>60</v>
      </c>
      <c r="P3" s="78" t="s">
        <v>61</v>
      </c>
      <c r="Q3" s="79" t="s">
        <v>62</v>
      </c>
      <c r="R3" s="201"/>
      <c r="S3" s="80" t="s">
        <v>59</v>
      </c>
      <c r="T3" s="77" t="s">
        <v>60</v>
      </c>
      <c r="U3" s="78" t="s">
        <v>61</v>
      </c>
      <c r="V3" s="81" t="s">
        <v>62</v>
      </c>
      <c r="W3" s="199"/>
      <c r="X3" s="70" t="s">
        <v>59</v>
      </c>
      <c r="Y3" s="67" t="s">
        <v>60</v>
      </c>
      <c r="Z3" s="68" t="s">
        <v>61</v>
      </c>
      <c r="AA3" s="71" t="s">
        <v>62</v>
      </c>
      <c r="AB3" s="222"/>
      <c r="AC3" s="70" t="s">
        <v>59</v>
      </c>
      <c r="AD3" s="67" t="s">
        <v>60</v>
      </c>
      <c r="AE3" s="68" t="s">
        <v>61</v>
      </c>
      <c r="AF3" s="71" t="s">
        <v>62</v>
      </c>
      <c r="AG3" s="199"/>
      <c r="AH3" s="70" t="s">
        <v>59</v>
      </c>
      <c r="AI3" s="67" t="s">
        <v>60</v>
      </c>
      <c r="AJ3" s="68" t="s">
        <v>61</v>
      </c>
      <c r="AK3" s="71" t="s">
        <v>62</v>
      </c>
      <c r="AL3" s="222"/>
      <c r="AM3" s="70" t="s">
        <v>59</v>
      </c>
      <c r="AN3" s="67" t="s">
        <v>60</v>
      </c>
      <c r="AO3" s="68" t="s">
        <v>61</v>
      </c>
      <c r="AP3" s="71" t="s">
        <v>62</v>
      </c>
    </row>
    <row r="4" spans="1:42" x14ac:dyDescent="0.25">
      <c r="A4" s="13">
        <v>1</v>
      </c>
      <c r="B4" s="197"/>
      <c r="C4" s="205"/>
      <c r="D4" s="82" t="str">
        <f>IF('Bilan élève composante Maths'!C$5=1,'Bilan élève composante Maths'!C$2,"")</f>
        <v/>
      </c>
      <c r="E4" s="83" t="str">
        <f>IF('Bilan élève composante Maths'!C$5=2,'Bilan élève composante Maths'!C$2,"")</f>
        <v/>
      </c>
      <c r="F4" s="83" t="str">
        <f>IF('Bilan élève composante Maths'!C$5=3,'Bilan élève composante Maths'!C$2,"")</f>
        <v/>
      </c>
      <c r="G4" s="84" t="str">
        <f>IF('Bilan élève composante Maths'!C$5=4,'Bilan élève composante Maths'!C$2,"")</f>
        <v/>
      </c>
      <c r="H4" s="201"/>
      <c r="I4" s="83" t="str">
        <f>IF('Bilan élève composante Maths'!C$6=1,'Bilan élève composante Maths'!C$2,"")</f>
        <v/>
      </c>
      <c r="J4" s="83" t="str">
        <f>IF('Bilan élève composante Maths'!C$6=2,'Bilan élève composante Maths'!C$2,"")</f>
        <v/>
      </c>
      <c r="K4" s="83" t="str">
        <f>IF('Bilan élève composante Maths'!C$6=3,'Bilan élève composante Maths'!C$2,"")</f>
        <v/>
      </c>
      <c r="L4" s="83" t="str">
        <f>IF('Bilan élève composante Maths'!C$6=4,'Bilan élève composante Maths'!C$2,"")</f>
        <v/>
      </c>
      <c r="M4" s="203"/>
      <c r="N4" s="83" t="str">
        <f>IF('Bilan élève composante Maths'!C$7=1,'Bilan élève composante Maths'!C$2,"")</f>
        <v/>
      </c>
      <c r="O4" s="83" t="str">
        <f>IF('Bilan élève composante Maths'!C$7=2,'Bilan élève composante Maths'!C$2,"")</f>
        <v/>
      </c>
      <c r="P4" s="83" t="str">
        <f>IF('Bilan élève composante Maths'!C$7=3,'Bilan élève composante Maths'!C$2,"")</f>
        <v/>
      </c>
      <c r="Q4" s="83" t="str">
        <f>IF('Bilan élève composante Maths'!C$7=4,'Bilan élève composante Maths'!C$2,"")</f>
        <v/>
      </c>
      <c r="R4" s="201"/>
      <c r="S4" s="83" t="str">
        <f>IF('Bilan élève composante Maths'!C$8=1,'Bilan élève composante Maths'!C$2,"")</f>
        <v/>
      </c>
      <c r="T4" s="83" t="str">
        <f>IF('Bilan élève composante Maths'!C$8=2,'Bilan élève composante Maths'!C$2,"")</f>
        <v/>
      </c>
      <c r="U4" s="83" t="str">
        <f>IF('Bilan élève composante Maths'!C$8=3,'Bilan élève composante Maths'!C$2,"")</f>
        <v/>
      </c>
      <c r="V4" s="83" t="str">
        <f>IF('Bilan élève composante Maths'!C$8=4,'Bilan élève composante Maths'!C$2,"")</f>
        <v/>
      </c>
      <c r="W4" s="199"/>
      <c r="X4" s="83" t="str">
        <f>IF('Bilan élève composante Maths'!C$10=1,'Bilan élève composante Maths'!C$2,"")</f>
        <v/>
      </c>
      <c r="Y4" s="83" t="str">
        <f>IF('Bilan élève composante Maths'!C$10=2,'Bilan élève composante Maths'!C$2,"")</f>
        <v/>
      </c>
      <c r="Z4" s="83" t="str">
        <f>IF('Bilan élève composante Maths'!C$10=3,'Bilan élève composante Maths'!C$2,"")</f>
        <v/>
      </c>
      <c r="AA4" s="83" t="str">
        <f>IF('Bilan élève composante Maths'!C$10=4,'Bilan élève composante Maths'!C$2,"")</f>
        <v/>
      </c>
      <c r="AB4" s="222"/>
      <c r="AC4" s="82" t="str">
        <f>IF('Bilan élève composante Maths'!C$11=1,'Bilan élève composante Maths'!C$2,"")</f>
        <v/>
      </c>
      <c r="AD4" s="82" t="str">
        <f>IF('Bilan élève composante Maths'!C$11=2,'Bilan élève composante Maths'!C$2,"")</f>
        <v/>
      </c>
      <c r="AE4" s="82" t="str">
        <f>IF('Bilan élève composante Maths'!C$11=3,'Bilan élève composante Maths'!C$2,"")</f>
        <v/>
      </c>
      <c r="AF4" s="82" t="str">
        <f>IF('Bilan élève composante Maths'!C$11=4,'Bilan élève composante Maths'!C$2,"")</f>
        <v/>
      </c>
      <c r="AG4" s="199"/>
      <c r="AH4" s="82" t="str">
        <f>IF('Bilan élève composante Maths'!C$13=1,'Bilan élève composante Maths'!C$2,"")</f>
        <v/>
      </c>
      <c r="AI4" s="82" t="str">
        <f>IF('Bilan élève composante Maths'!C$13=2,'Bilan élève composante Maths'!C$2,"")</f>
        <v/>
      </c>
      <c r="AJ4" s="82" t="str">
        <f>IF('Bilan élève composante Maths'!C$13=3,'Bilan élève composante Maths'!C$2,"")</f>
        <v/>
      </c>
      <c r="AK4" s="82" t="str">
        <f>IF('Bilan élève composante Maths'!C$13=4,'Bilan élève composante Maths'!C$2,"")</f>
        <v/>
      </c>
      <c r="AL4" s="222"/>
      <c r="AM4" s="82" t="str">
        <f>IF('Bilan élève composante Maths'!C$14=1,'Bilan élève composante Maths'!C$2,"")</f>
        <v/>
      </c>
      <c r="AN4" s="82" t="str">
        <f>IF('Bilan élève composante Maths'!C$14=2,'Bilan élève composante Maths'!C$2,"")</f>
        <v/>
      </c>
      <c r="AO4" s="82" t="str">
        <f>IF('Bilan élève composante Maths'!C$14=3,'Bilan élève composante Maths'!C$2,"")</f>
        <v/>
      </c>
      <c r="AP4" s="82" t="str">
        <f>IF('Bilan élève composante Maths'!C$14=4,'Bilan élève composante Maths'!C$2,"")</f>
        <v/>
      </c>
    </row>
    <row r="5" spans="1:42" x14ac:dyDescent="0.25">
      <c r="A5" s="13">
        <v>2</v>
      </c>
      <c r="B5" s="197"/>
      <c r="C5" s="205"/>
      <c r="D5" s="82" t="str">
        <f>IF('Bilan élève composante Maths'!D$5=1,'Bilan élève composante Maths'!D$2,"")</f>
        <v/>
      </c>
      <c r="E5" s="83" t="str">
        <f>IF('Bilan élève composante Maths'!D$5=2,'Bilan élève composante Maths'!D$2,"")</f>
        <v/>
      </c>
      <c r="F5" s="83" t="str">
        <f>IF('Bilan élève composante Maths'!D$5=3,'Bilan élève composante Maths'!D$2,"")</f>
        <v/>
      </c>
      <c r="G5" s="84" t="str">
        <f>IF('Bilan élève composante Maths'!D$5=4,'Bilan élève composante Maths'!D$2,"")</f>
        <v/>
      </c>
      <c r="H5" s="201"/>
      <c r="I5" s="83" t="str">
        <f>IF('Bilan élève composante Maths'!D$6=1,'Bilan élève composante Maths'!D$2,"")</f>
        <v/>
      </c>
      <c r="J5" s="83" t="str">
        <f>IF('Bilan élève composante Maths'!D$6=2,'Bilan élève composante Maths'!D$2,"")</f>
        <v/>
      </c>
      <c r="K5" s="83" t="str">
        <f>IF('Bilan élève composante Maths'!D$6=3,'Bilan élève composante Maths'!D$2,"")</f>
        <v/>
      </c>
      <c r="L5" s="83" t="str">
        <f>IF('Bilan élève composante Maths'!D$6=4,'Bilan élève composante Maths'!D$2,"")</f>
        <v/>
      </c>
      <c r="M5" s="203"/>
      <c r="N5" s="83" t="str">
        <f>IF('Bilan élève composante Maths'!D$7=1,'Bilan élève composante Maths'!D$2,"")</f>
        <v/>
      </c>
      <c r="O5" s="83" t="str">
        <f>IF('Bilan élève composante Maths'!D$7=2,'Bilan élève composante Maths'!D$2,"")</f>
        <v/>
      </c>
      <c r="P5" s="83" t="str">
        <f>IF('Bilan élève composante Maths'!D$7=3,'Bilan élève composante Maths'!D$2,"")</f>
        <v/>
      </c>
      <c r="Q5" s="83" t="str">
        <f>IF('Bilan élève composante Maths'!D$7=4,'Bilan élève composante Maths'!D$2,"")</f>
        <v/>
      </c>
      <c r="R5" s="201"/>
      <c r="S5" s="83" t="str">
        <f>IF('Bilan élève composante Maths'!D$8=1,'Bilan élève composante Maths'!D$2,"")</f>
        <v/>
      </c>
      <c r="T5" s="83" t="str">
        <f>IF('Bilan élève composante Maths'!D$8=2,'Bilan élève composante Maths'!D$2,"")</f>
        <v/>
      </c>
      <c r="U5" s="83" t="str">
        <f>IF('Bilan élève composante Maths'!D$8=3,'Bilan élève composante Maths'!D$2,"")</f>
        <v/>
      </c>
      <c r="V5" s="83" t="str">
        <f>IF('Bilan élève composante Maths'!D$8=4,'Bilan élève composante Maths'!D$2,"")</f>
        <v/>
      </c>
      <c r="W5" s="199"/>
      <c r="X5" s="83" t="str">
        <f>IF('Bilan élève composante Maths'!D$10=1,'Bilan élève composante Maths'!D$2,"")</f>
        <v/>
      </c>
      <c r="Y5" s="83" t="str">
        <f>IF('Bilan élève composante Maths'!D$10=2,'Bilan élève composante Maths'!D$2,"")</f>
        <v/>
      </c>
      <c r="Z5" s="83" t="str">
        <f>IF('Bilan élève composante Maths'!D$10=3,'Bilan élève composante Maths'!D$2,"")</f>
        <v/>
      </c>
      <c r="AA5" s="83" t="str">
        <f>IF('Bilan élève composante Maths'!D$10=4,'Bilan élève composante Maths'!D$2,"")</f>
        <v/>
      </c>
      <c r="AB5" s="222"/>
      <c r="AC5" s="82" t="str">
        <f>IF('Bilan élève composante Maths'!D$11=1,'Bilan élève composante Maths'!D$2,"")</f>
        <v/>
      </c>
      <c r="AD5" s="82" t="str">
        <f>IF('Bilan élève composante Maths'!D$11=2,'Bilan élève composante Maths'!D$2,"")</f>
        <v/>
      </c>
      <c r="AE5" s="82" t="str">
        <f>IF('Bilan élève composante Maths'!D$11=3,'Bilan élève composante Maths'!D$2,"")</f>
        <v/>
      </c>
      <c r="AF5" s="82" t="str">
        <f>IF('Bilan élève composante Maths'!D$11=4,'Bilan élève composante Maths'!D$2,"")</f>
        <v/>
      </c>
      <c r="AG5" s="199"/>
      <c r="AH5" s="82" t="str">
        <f>IF('Bilan élève composante Maths'!D$13=1,'Bilan élève composante Maths'!D$2,"")</f>
        <v/>
      </c>
      <c r="AI5" s="82" t="str">
        <f>IF('Bilan élève composante Maths'!D$13=2,'Bilan élève composante Maths'!D$2,"")</f>
        <v/>
      </c>
      <c r="AJ5" s="82" t="str">
        <f>IF('Bilan élève composante Maths'!D$13=3,'Bilan élève composante Maths'!D$2,"")</f>
        <v/>
      </c>
      <c r="AK5" s="82" t="str">
        <f>IF('Bilan élève composante Maths'!D$13=4,'Bilan élève composante Maths'!D$2,"")</f>
        <v/>
      </c>
      <c r="AL5" s="222"/>
      <c r="AM5" s="82" t="str">
        <f>IF('Bilan élève composante Maths'!D$14=1,'Bilan élève composante Maths'!D$2,"")</f>
        <v/>
      </c>
      <c r="AN5" s="82" t="str">
        <f>IF('Bilan élève composante Maths'!D$14=2,'Bilan élève composante Maths'!D$2,"")</f>
        <v/>
      </c>
      <c r="AO5" s="82" t="str">
        <f>IF('Bilan élève composante Maths'!D$14=3,'Bilan élève composante Maths'!D$2,"")</f>
        <v/>
      </c>
      <c r="AP5" s="82" t="str">
        <f>IF('Bilan élève composante Maths'!D$14=4,'Bilan élève composante Maths'!D$2,"")</f>
        <v/>
      </c>
    </row>
    <row r="6" spans="1:42" x14ac:dyDescent="0.25">
      <c r="A6" s="13">
        <v>3</v>
      </c>
      <c r="B6" s="197"/>
      <c r="C6" s="205"/>
      <c r="D6" s="83" t="str">
        <f>IF('Bilan élève composante Maths'!E$5=1,'Bilan élève composante Maths'!E$2,"")</f>
        <v/>
      </c>
      <c r="E6" s="83" t="str">
        <f>IF('Bilan élève composante Maths'!E$5=2,'Bilan élève composante Maths'!E$2,"")</f>
        <v/>
      </c>
      <c r="F6" s="83" t="str">
        <f>IF('Bilan élève composante Maths'!E$5=3,'Bilan élève composante Maths'!E$2,"")</f>
        <v/>
      </c>
      <c r="G6" s="84" t="str">
        <f>IF('Bilan élève composante Maths'!E$5=4,'Bilan élève composante Maths'!E$2,"")</f>
        <v/>
      </c>
      <c r="H6" s="201"/>
      <c r="I6" s="83" t="str">
        <f>IF('Bilan élève composante Maths'!E$6=1,'Bilan élève composante Maths'!E$2,"")</f>
        <v/>
      </c>
      <c r="J6" s="83" t="str">
        <f>IF('Bilan élève composante Maths'!E$6=2,'Bilan élève composante Maths'!E$2,"")</f>
        <v/>
      </c>
      <c r="K6" s="83" t="str">
        <f>IF('Bilan élève composante Maths'!E$6=3,'Bilan élève composante Maths'!E$2,"")</f>
        <v/>
      </c>
      <c r="L6" s="83" t="str">
        <f>IF('Bilan élève composante Maths'!E$6=4,'Bilan élève composante Maths'!E$2,"")</f>
        <v/>
      </c>
      <c r="M6" s="203"/>
      <c r="N6" s="83" t="str">
        <f>IF('Bilan élève composante Maths'!E$7=1,'Bilan élève composante Maths'!E$2,"")</f>
        <v/>
      </c>
      <c r="O6" s="83" t="str">
        <f>IF('Bilan élève composante Maths'!E$7=2,'Bilan élève composante Maths'!E$2,"")</f>
        <v/>
      </c>
      <c r="P6" s="83" t="str">
        <f>IF('Bilan élève composante Maths'!E$7=3,'Bilan élève composante Maths'!E$2,"")</f>
        <v/>
      </c>
      <c r="Q6" s="83" t="str">
        <f>IF('Bilan élève composante Maths'!E$7=4,'Bilan élève composante Maths'!E$2,"")</f>
        <v/>
      </c>
      <c r="R6" s="201"/>
      <c r="S6" s="83" t="str">
        <f>IF('Bilan élève composante Maths'!E$8=1,'Bilan élève composante Maths'!E$2,"")</f>
        <v/>
      </c>
      <c r="T6" s="83" t="str">
        <f>IF('Bilan élève composante Maths'!E$8=2,'Bilan élève composante Maths'!E$2,"")</f>
        <v/>
      </c>
      <c r="U6" s="83" t="str">
        <f>IF('Bilan élève composante Maths'!E$8=3,'Bilan élève composante Maths'!E$2,"")</f>
        <v/>
      </c>
      <c r="V6" s="83" t="str">
        <f>IF('Bilan élève composante Maths'!E$8=4,'Bilan élève composante Maths'!E$2,"")</f>
        <v/>
      </c>
      <c r="W6" s="199"/>
      <c r="X6" s="83" t="str">
        <f>IF('Bilan élève composante Maths'!E$10=1,'Bilan élève composante Maths'!E$2,"")</f>
        <v/>
      </c>
      <c r="Y6" s="83" t="str">
        <f>IF('Bilan élève composante Maths'!E$10=2,'Bilan élève composante Maths'!E$2,"")</f>
        <v/>
      </c>
      <c r="Z6" s="83" t="str">
        <f>IF('Bilan élève composante Maths'!E$10=3,'Bilan élève composante Maths'!E$2,"")</f>
        <v/>
      </c>
      <c r="AA6" s="83" t="str">
        <f>IF('Bilan élève composante Maths'!E$10=4,'Bilan élève composante Maths'!E$2,"")</f>
        <v/>
      </c>
      <c r="AB6" s="222"/>
      <c r="AC6" s="82" t="str">
        <f>IF('Bilan élève composante Maths'!E$11=1,'Bilan élève composante Maths'!E$2,"")</f>
        <v/>
      </c>
      <c r="AD6" s="82" t="str">
        <f>IF('Bilan élève composante Maths'!E$11=2,'Bilan élève composante Maths'!E$2,"")</f>
        <v/>
      </c>
      <c r="AE6" s="82" t="str">
        <f>IF('Bilan élève composante Maths'!E$11=3,'Bilan élève composante Maths'!E$2,"")</f>
        <v/>
      </c>
      <c r="AF6" s="82" t="str">
        <f>IF('Bilan élève composante Maths'!E$11=4,'Bilan élève composante Maths'!E$2,"")</f>
        <v/>
      </c>
      <c r="AG6" s="199"/>
      <c r="AH6" s="82" t="str">
        <f>IF('Bilan élève composante Maths'!E$13=1,'Bilan élève composante Maths'!E$2,"")</f>
        <v/>
      </c>
      <c r="AI6" s="82" t="str">
        <f>IF('Bilan élève composante Maths'!E$13=2,'Bilan élève composante Maths'!E$2,"")</f>
        <v/>
      </c>
      <c r="AJ6" s="82" t="str">
        <f>IF('Bilan élève composante Maths'!E$13=3,'Bilan élève composante Maths'!E$2,"")</f>
        <v/>
      </c>
      <c r="AK6" s="82" t="str">
        <f>IF('Bilan élève composante Maths'!E$13=4,'Bilan élève composante Maths'!E$2,"")</f>
        <v/>
      </c>
      <c r="AL6" s="222"/>
      <c r="AM6" s="82" t="str">
        <f>IF('Bilan élève composante Maths'!E$14=1,'Bilan élève composante Maths'!E$2,"")</f>
        <v/>
      </c>
      <c r="AN6" s="82" t="str">
        <f>IF('Bilan élève composante Maths'!E$14=2,'Bilan élève composante Maths'!E$2,"")</f>
        <v/>
      </c>
      <c r="AO6" s="82" t="str">
        <f>IF('Bilan élève composante Maths'!E$14=3,'Bilan élève composante Maths'!E$2,"")</f>
        <v/>
      </c>
      <c r="AP6" s="82" t="str">
        <f>IF('Bilan élève composante Maths'!E$14=4,'Bilan élève composante Maths'!E$2,"")</f>
        <v/>
      </c>
    </row>
    <row r="7" spans="1:42" x14ac:dyDescent="0.25">
      <c r="A7" s="13">
        <v>4</v>
      </c>
      <c r="B7" s="197"/>
      <c r="C7" s="205"/>
      <c r="D7" s="83" t="str">
        <f>IF('Bilan élève composante Maths'!F$5=1,'Bilan élève composante Maths'!F$2,"")</f>
        <v/>
      </c>
      <c r="E7" s="83" t="str">
        <f>IF('Bilan élève composante Maths'!F$5=2,'Bilan élève composante Maths'!F$2,"")</f>
        <v/>
      </c>
      <c r="F7" s="83" t="str">
        <f>IF('Bilan élève composante Maths'!F$5=3,'Bilan élève composante Maths'!F$2,"")</f>
        <v/>
      </c>
      <c r="G7" s="84" t="str">
        <f>IF('Bilan élève composante Maths'!F$5=4,'Bilan élève composante Maths'!F$2,"")</f>
        <v/>
      </c>
      <c r="H7" s="201"/>
      <c r="I7" s="83" t="str">
        <f>IF('Bilan élève composante Maths'!F$6=1,'Bilan élève composante Maths'!F$2,"")</f>
        <v/>
      </c>
      <c r="J7" s="83" t="str">
        <f>IF('Bilan élève composante Maths'!F$6=2,'Bilan élève composante Maths'!F$2,"")</f>
        <v/>
      </c>
      <c r="K7" s="83" t="str">
        <f>IF('Bilan élève composante Maths'!F$6=3,'Bilan élève composante Maths'!F$2,"")</f>
        <v/>
      </c>
      <c r="L7" s="83" t="str">
        <f>IF('Bilan élève composante Maths'!F$6=4,'Bilan élève composante Maths'!F$2,"")</f>
        <v/>
      </c>
      <c r="M7" s="203"/>
      <c r="N7" s="83" t="str">
        <f>IF('Bilan élève composante Maths'!F$7=1,'Bilan élève composante Maths'!F$2,"")</f>
        <v/>
      </c>
      <c r="O7" s="83" t="str">
        <f>IF('Bilan élève composante Maths'!F$7=2,'Bilan élève composante Maths'!F$2,"")</f>
        <v/>
      </c>
      <c r="P7" s="83" t="str">
        <f>IF('Bilan élève composante Maths'!F$7=3,'Bilan élève composante Maths'!F$2,"")</f>
        <v/>
      </c>
      <c r="Q7" s="83" t="str">
        <f>IF('Bilan élève composante Maths'!F$7=4,'Bilan élève composante Maths'!F$2,"")</f>
        <v/>
      </c>
      <c r="R7" s="201"/>
      <c r="S7" s="83" t="str">
        <f>IF('Bilan élève composante Maths'!F$8=1,'Bilan élève composante Maths'!F$2,"")</f>
        <v/>
      </c>
      <c r="T7" s="83" t="str">
        <f>IF('Bilan élève composante Maths'!F$8=2,'Bilan élève composante Maths'!F$2,"")</f>
        <v/>
      </c>
      <c r="U7" s="83" t="str">
        <f>IF('Bilan élève composante Maths'!F$8=3,'Bilan élève composante Maths'!F$2,"")</f>
        <v/>
      </c>
      <c r="V7" s="83" t="str">
        <f>IF('Bilan élève composante Maths'!F$8=4,'Bilan élève composante Maths'!F$2,"")</f>
        <v/>
      </c>
      <c r="W7" s="199"/>
      <c r="X7" s="83" t="str">
        <f>IF('Bilan élève composante Maths'!F$10=1,'Bilan élève composante Maths'!F$2,"")</f>
        <v/>
      </c>
      <c r="Y7" s="83" t="str">
        <f>IF('Bilan élève composante Maths'!F$10=2,'Bilan élève composante Maths'!F$2,"")</f>
        <v/>
      </c>
      <c r="Z7" s="83" t="str">
        <f>IF('Bilan élève composante Maths'!F$10=3,'Bilan élève composante Maths'!F$2,"")</f>
        <v/>
      </c>
      <c r="AA7" s="83" t="str">
        <f>IF('Bilan élève composante Maths'!F$10=4,'Bilan élève composante Maths'!F$2,"")</f>
        <v/>
      </c>
      <c r="AB7" s="222"/>
      <c r="AC7" s="82" t="str">
        <f>IF('Bilan élève composante Maths'!F$11=1,'Bilan élève composante Maths'!F$2,"")</f>
        <v/>
      </c>
      <c r="AD7" s="82" t="str">
        <f>IF('Bilan élève composante Maths'!F$11=2,'Bilan élève composante Maths'!F$2,"")</f>
        <v/>
      </c>
      <c r="AE7" s="82" t="str">
        <f>IF('Bilan élève composante Maths'!F$11=3,'Bilan élève composante Maths'!F$2,"")</f>
        <v/>
      </c>
      <c r="AF7" s="82" t="str">
        <f>IF('Bilan élève composante Maths'!F$11=4,'Bilan élève composante Maths'!F$2,"")</f>
        <v/>
      </c>
      <c r="AG7" s="199"/>
      <c r="AH7" s="82" t="str">
        <f>IF('Bilan élève composante Maths'!F$13=1,'Bilan élève composante Maths'!F$2,"")</f>
        <v/>
      </c>
      <c r="AI7" s="82" t="str">
        <f>IF('Bilan élève composante Maths'!F$13=2,'Bilan élève composante Maths'!F$2,"")</f>
        <v/>
      </c>
      <c r="AJ7" s="82" t="str">
        <f>IF('Bilan élève composante Maths'!F$13=3,'Bilan élève composante Maths'!F$2,"")</f>
        <v/>
      </c>
      <c r="AK7" s="82" t="str">
        <f>IF('Bilan élève composante Maths'!F$13=4,'Bilan élève composante Maths'!F$2,"")</f>
        <v/>
      </c>
      <c r="AL7" s="222"/>
      <c r="AM7" s="82" t="str">
        <f>IF('Bilan élève composante Maths'!F$14=1,'Bilan élève composante Maths'!F$2,"")</f>
        <v/>
      </c>
      <c r="AN7" s="82" t="str">
        <f>IF('Bilan élève composante Maths'!F$14=2,'Bilan élève composante Maths'!F$2,"")</f>
        <v/>
      </c>
      <c r="AO7" s="82" t="str">
        <f>IF('Bilan élève composante Maths'!F$14=3,'Bilan élève composante Maths'!F$2,"")</f>
        <v/>
      </c>
      <c r="AP7" s="82" t="str">
        <f>IF('Bilan élève composante Maths'!F$14=4,'Bilan élève composante Maths'!F$2,"")</f>
        <v/>
      </c>
    </row>
    <row r="8" spans="1:42" x14ac:dyDescent="0.25">
      <c r="A8" s="13">
        <v>5</v>
      </c>
      <c r="B8" s="197"/>
      <c r="C8" s="205"/>
      <c r="D8" s="83" t="str">
        <f>IF('Bilan élève composante Maths'!G$5=1,'Bilan élève composante Maths'!G$2,"")</f>
        <v/>
      </c>
      <c r="E8" s="83" t="str">
        <f>IF('Bilan élève composante Maths'!G$5=2,'Bilan élève composante Maths'!G$2,"")</f>
        <v/>
      </c>
      <c r="F8" s="83" t="str">
        <f>IF('Bilan élève composante Maths'!G$5=3,'Bilan élève composante Maths'!G$2,"")</f>
        <v/>
      </c>
      <c r="G8" s="84" t="str">
        <f>IF('Bilan élève composante Maths'!G$5=4,'Bilan élève composante Maths'!G$2,"")</f>
        <v/>
      </c>
      <c r="H8" s="201"/>
      <c r="I8" s="83" t="str">
        <f>IF('Bilan élève composante Maths'!G$6=1,'Bilan élève composante Maths'!G$2,"")</f>
        <v/>
      </c>
      <c r="J8" s="83" t="str">
        <f>IF('Bilan élève composante Maths'!G$6=2,'Bilan élève composante Maths'!G$2,"")</f>
        <v/>
      </c>
      <c r="K8" s="83" t="str">
        <f>IF('Bilan élève composante Maths'!G$6=3,'Bilan élève composante Maths'!G$2,"")</f>
        <v/>
      </c>
      <c r="L8" s="83" t="str">
        <f>IF('Bilan élève composante Maths'!G$6=4,'Bilan élève composante Maths'!G$2,"")</f>
        <v/>
      </c>
      <c r="M8" s="203"/>
      <c r="N8" s="83" t="str">
        <f>IF('Bilan élève composante Maths'!G$7=1,'Bilan élève composante Maths'!G$2,"")</f>
        <v/>
      </c>
      <c r="O8" s="83" t="str">
        <f>IF('Bilan élève composante Maths'!G$7=2,'Bilan élève composante Maths'!G$2,"")</f>
        <v/>
      </c>
      <c r="P8" s="83" t="str">
        <f>IF('Bilan élève composante Maths'!G$7=3,'Bilan élève composante Maths'!G$2,"")</f>
        <v/>
      </c>
      <c r="Q8" s="83" t="str">
        <f>IF('Bilan élève composante Maths'!G$7=4,'Bilan élève composante Maths'!G$2,"")</f>
        <v/>
      </c>
      <c r="R8" s="201"/>
      <c r="S8" s="83" t="str">
        <f>IF('Bilan élève composante Maths'!G$8=1,'Bilan élève composante Maths'!G$2,"")</f>
        <v/>
      </c>
      <c r="T8" s="83" t="str">
        <f>IF('Bilan élève composante Maths'!G$8=2,'Bilan élève composante Maths'!G$2,"")</f>
        <v/>
      </c>
      <c r="U8" s="83" t="str">
        <f>IF('Bilan élève composante Maths'!G$8=3,'Bilan élève composante Maths'!G$2,"")</f>
        <v/>
      </c>
      <c r="V8" s="83" t="str">
        <f>IF('Bilan élève composante Maths'!G$8=4,'Bilan élève composante Maths'!G$2,"")</f>
        <v/>
      </c>
      <c r="W8" s="199"/>
      <c r="X8" s="83" t="str">
        <f>IF('Bilan élève composante Maths'!G$10=1,'Bilan élève composante Maths'!G$2,"")</f>
        <v/>
      </c>
      <c r="Y8" s="83" t="str">
        <f>IF('Bilan élève composante Maths'!G$10=2,'Bilan élève composante Maths'!G$2,"")</f>
        <v/>
      </c>
      <c r="Z8" s="83" t="str">
        <f>IF('Bilan élève composante Maths'!G$10=3,'Bilan élève composante Maths'!G$2,"")</f>
        <v/>
      </c>
      <c r="AA8" s="83" t="str">
        <f>IF('Bilan élève composante Maths'!G$10=4,'Bilan élève composante Maths'!G$2,"")</f>
        <v/>
      </c>
      <c r="AB8" s="222"/>
      <c r="AC8" s="82" t="str">
        <f>IF('Bilan élève composante Maths'!G$11=1,'Bilan élève composante Maths'!G$2,"")</f>
        <v/>
      </c>
      <c r="AD8" s="82" t="str">
        <f>IF('Bilan élève composante Maths'!G$11=2,'Bilan élève composante Maths'!G$2,"")</f>
        <v/>
      </c>
      <c r="AE8" s="82" t="str">
        <f>IF('Bilan élève composante Maths'!G$11=3,'Bilan élève composante Maths'!G$2,"")</f>
        <v/>
      </c>
      <c r="AF8" s="82" t="str">
        <f>IF('Bilan élève composante Maths'!G$11=4,'Bilan élève composante Maths'!G$2,"")</f>
        <v/>
      </c>
      <c r="AG8" s="199"/>
      <c r="AH8" s="82" t="str">
        <f>IF('Bilan élève composante Maths'!G$13=1,'Bilan élève composante Maths'!G$2,"")</f>
        <v/>
      </c>
      <c r="AI8" s="82" t="str">
        <f>IF('Bilan élève composante Maths'!G$13=2,'Bilan élève composante Maths'!G$2,"")</f>
        <v/>
      </c>
      <c r="AJ8" s="82" t="str">
        <f>IF('Bilan élève composante Maths'!G$13=3,'Bilan élève composante Maths'!G$2,"")</f>
        <v/>
      </c>
      <c r="AK8" s="82" t="str">
        <f>IF('Bilan élève composante Maths'!G$13=4,'Bilan élève composante Maths'!G$2,"")</f>
        <v/>
      </c>
      <c r="AL8" s="222"/>
      <c r="AM8" s="82" t="str">
        <f>IF('Bilan élève composante Maths'!G$14=1,'Bilan élève composante Maths'!G$2,"")</f>
        <v/>
      </c>
      <c r="AN8" s="82" t="str">
        <f>IF('Bilan élève composante Maths'!G$14=2,'Bilan élève composante Maths'!G$2,"")</f>
        <v/>
      </c>
      <c r="AO8" s="82" t="str">
        <f>IF('Bilan élève composante Maths'!G$14=3,'Bilan élève composante Maths'!G$2,"")</f>
        <v/>
      </c>
      <c r="AP8" s="82" t="str">
        <f>IF('Bilan élève composante Maths'!G$14=4,'Bilan élève composante Maths'!G$2,"")</f>
        <v/>
      </c>
    </row>
    <row r="9" spans="1:42" x14ac:dyDescent="0.25">
      <c r="A9" s="13">
        <v>6</v>
      </c>
      <c r="B9" s="197"/>
      <c r="C9" s="205"/>
      <c r="D9" s="83" t="str">
        <f>IF('Bilan élève composante Maths'!H$5=1,'Bilan élève composante Maths'!H$2,"")</f>
        <v/>
      </c>
      <c r="E9" s="83" t="str">
        <f>IF('Bilan élève composante Maths'!H$5=2,'Bilan élève composante Maths'!H$2,"")</f>
        <v/>
      </c>
      <c r="F9" s="83" t="str">
        <f>IF('Bilan élève composante Maths'!H$5=3,'Bilan élève composante Maths'!H$2,"")</f>
        <v/>
      </c>
      <c r="G9" s="84" t="str">
        <f>IF('Bilan élève composante Maths'!H$5=4,'Bilan élève composante Maths'!H$2,"")</f>
        <v/>
      </c>
      <c r="H9" s="201"/>
      <c r="I9" s="83" t="str">
        <f>IF('Bilan élève composante Maths'!H$6=1,'Bilan élève composante Maths'!H$2,"")</f>
        <v/>
      </c>
      <c r="J9" s="83" t="str">
        <f>IF('Bilan élève composante Maths'!H$6=2,'Bilan élève composante Maths'!H$2,"")</f>
        <v/>
      </c>
      <c r="K9" s="83" t="str">
        <f>IF('Bilan élève composante Maths'!H$6=3,'Bilan élève composante Maths'!H$2,"")</f>
        <v/>
      </c>
      <c r="L9" s="83" t="str">
        <f>IF('Bilan élève composante Maths'!H$6=4,'Bilan élève composante Maths'!H$2,"")</f>
        <v/>
      </c>
      <c r="M9" s="203"/>
      <c r="N9" s="83" t="str">
        <f>IF('Bilan élève composante Maths'!H$7=1,'Bilan élève composante Maths'!H$2,"")</f>
        <v/>
      </c>
      <c r="O9" s="83" t="str">
        <f>IF('Bilan élève composante Maths'!H$7=2,'Bilan élève composante Maths'!H$2,"")</f>
        <v/>
      </c>
      <c r="P9" s="83" t="str">
        <f>IF('Bilan élève composante Maths'!H$7=3,'Bilan élève composante Maths'!H$2,"")</f>
        <v/>
      </c>
      <c r="Q9" s="83" t="str">
        <f>IF('Bilan élève composante Maths'!H$7=4,'Bilan élève composante Maths'!H$2,"")</f>
        <v/>
      </c>
      <c r="R9" s="201"/>
      <c r="S9" s="83" t="str">
        <f>IF('Bilan élève composante Maths'!H$8=1,'Bilan élève composante Maths'!H$2,"")</f>
        <v/>
      </c>
      <c r="T9" s="83" t="str">
        <f>IF('Bilan élève composante Maths'!H$8=2,'Bilan élève composante Maths'!H$2,"")</f>
        <v/>
      </c>
      <c r="U9" s="83" t="str">
        <f>IF('Bilan élève composante Maths'!H$8=3,'Bilan élève composante Maths'!H$2,"")</f>
        <v/>
      </c>
      <c r="V9" s="83" t="str">
        <f>IF('Bilan élève composante Maths'!H$8=4,'Bilan élève composante Maths'!H$2,"")</f>
        <v/>
      </c>
      <c r="W9" s="199"/>
      <c r="X9" s="83" t="str">
        <f>IF('Bilan élève composante Maths'!H$10=1,'Bilan élève composante Maths'!H$2,"")</f>
        <v/>
      </c>
      <c r="Y9" s="83" t="str">
        <f>IF('Bilan élève composante Maths'!H$10=2,'Bilan élève composante Maths'!H$2,"")</f>
        <v/>
      </c>
      <c r="Z9" s="83" t="str">
        <f>IF('Bilan élève composante Maths'!H$10=3,'Bilan élève composante Maths'!H$2,"")</f>
        <v/>
      </c>
      <c r="AA9" s="83" t="str">
        <f>IF('Bilan élève composante Maths'!H$10=4,'Bilan élève composante Maths'!H$2,"")</f>
        <v/>
      </c>
      <c r="AB9" s="222"/>
      <c r="AC9" s="82" t="str">
        <f>IF('Bilan élève composante Maths'!H$11=1,'Bilan élève composante Maths'!H$2,"")</f>
        <v/>
      </c>
      <c r="AD9" s="82" t="str">
        <f>IF('Bilan élève composante Maths'!H$11=2,'Bilan élève composante Maths'!H$2,"")</f>
        <v/>
      </c>
      <c r="AE9" s="82" t="str">
        <f>IF('Bilan élève composante Maths'!H$11=3,'Bilan élève composante Maths'!H$2,"")</f>
        <v/>
      </c>
      <c r="AF9" s="82" t="str">
        <f>IF('Bilan élève composante Maths'!H$11=4,'Bilan élève composante Maths'!H$2,"")</f>
        <v/>
      </c>
      <c r="AG9" s="199"/>
      <c r="AH9" s="82" t="str">
        <f>IF('Bilan élève composante Maths'!H$13=1,'Bilan élève composante Maths'!H$2,"")</f>
        <v/>
      </c>
      <c r="AI9" s="82" t="str">
        <f>IF('Bilan élève composante Maths'!H$13=2,'Bilan élève composante Maths'!H$2,"")</f>
        <v/>
      </c>
      <c r="AJ9" s="82" t="str">
        <f>IF('Bilan élève composante Maths'!H$13=3,'Bilan élève composante Maths'!H$2,"")</f>
        <v/>
      </c>
      <c r="AK9" s="82" t="str">
        <f>IF('Bilan élève composante Maths'!H$13=4,'Bilan élève composante Maths'!H$2,"")</f>
        <v/>
      </c>
      <c r="AL9" s="222"/>
      <c r="AM9" s="82" t="str">
        <f>IF('Bilan élève composante Maths'!H$14=1,'Bilan élève composante Maths'!H$2,"")</f>
        <v/>
      </c>
      <c r="AN9" s="82" t="str">
        <f>IF('Bilan élève composante Maths'!H$14=2,'Bilan élève composante Maths'!H$2,"")</f>
        <v/>
      </c>
      <c r="AO9" s="82" t="str">
        <f>IF('Bilan élève composante Maths'!H$14=3,'Bilan élève composante Maths'!H$2,"")</f>
        <v/>
      </c>
      <c r="AP9" s="82" t="str">
        <f>IF('Bilan élève composante Maths'!H$14=4,'Bilan élève composante Maths'!H$2,"")</f>
        <v/>
      </c>
    </row>
    <row r="10" spans="1:42" x14ac:dyDescent="0.25">
      <c r="A10" s="13">
        <v>7</v>
      </c>
      <c r="B10" s="197"/>
      <c r="C10" s="205"/>
      <c r="D10" s="83" t="str">
        <f>IF('Bilan élève composante Maths'!I$5=1,'Bilan élève composante Maths'!I$2,"")</f>
        <v/>
      </c>
      <c r="E10" s="83" t="str">
        <f>IF('Bilan élève composante Maths'!I$5=2,'Bilan élève composante Maths'!I$2,"")</f>
        <v/>
      </c>
      <c r="F10" s="83" t="str">
        <f>IF('Bilan élève composante Maths'!I$5=3,'Bilan élève composante Maths'!I$2,"")</f>
        <v/>
      </c>
      <c r="G10" s="84" t="str">
        <f>IF('Bilan élève composante Maths'!I$5=4,'Bilan élève composante Maths'!I$2,"")</f>
        <v/>
      </c>
      <c r="H10" s="201"/>
      <c r="I10" s="83" t="str">
        <f>IF('Bilan élève composante Maths'!I$6=1,'Bilan élève composante Maths'!I$2,"")</f>
        <v/>
      </c>
      <c r="J10" s="83" t="str">
        <f>IF('Bilan élève composante Maths'!I$6=2,'Bilan élève composante Maths'!I$2,"")</f>
        <v/>
      </c>
      <c r="K10" s="83" t="str">
        <f>IF('Bilan élève composante Maths'!I$6=3,'Bilan élève composante Maths'!I$2,"")</f>
        <v/>
      </c>
      <c r="L10" s="83" t="str">
        <f>IF('Bilan élève composante Maths'!I$6=4,'Bilan élève composante Maths'!I$2,"")</f>
        <v/>
      </c>
      <c r="M10" s="203"/>
      <c r="N10" s="83" t="str">
        <f>IF('Bilan élève composante Maths'!I$7=1,'Bilan élève composante Maths'!I$2,"")</f>
        <v/>
      </c>
      <c r="O10" s="83" t="str">
        <f>IF('Bilan élève composante Maths'!I$7=2,'Bilan élève composante Maths'!I$2,"")</f>
        <v/>
      </c>
      <c r="P10" s="83" t="str">
        <f>IF('Bilan élève composante Maths'!I$7=3,'Bilan élève composante Maths'!I$2,"")</f>
        <v/>
      </c>
      <c r="Q10" s="83" t="str">
        <f>IF('Bilan élève composante Maths'!I$7=4,'Bilan élève composante Maths'!I$2,"")</f>
        <v/>
      </c>
      <c r="R10" s="201"/>
      <c r="S10" s="83" t="str">
        <f>IF('Bilan élève composante Maths'!I$8=1,'Bilan élève composante Maths'!I$2,"")</f>
        <v/>
      </c>
      <c r="T10" s="83" t="str">
        <f>IF('Bilan élève composante Maths'!I$8=2,'Bilan élève composante Maths'!I$2,"")</f>
        <v/>
      </c>
      <c r="U10" s="83" t="str">
        <f>IF('Bilan élève composante Maths'!I$8=3,'Bilan élève composante Maths'!I$2,"")</f>
        <v/>
      </c>
      <c r="V10" s="83" t="str">
        <f>IF('Bilan élève composante Maths'!I$8=4,'Bilan élève composante Maths'!I$2,"")</f>
        <v/>
      </c>
      <c r="W10" s="199"/>
      <c r="X10" s="83" t="str">
        <f>IF('Bilan élève composante Maths'!I$10=1,'Bilan élève composante Maths'!I$2,"")</f>
        <v/>
      </c>
      <c r="Y10" s="83" t="str">
        <f>IF('Bilan élève composante Maths'!I$10=2,'Bilan élève composante Maths'!I$2,"")</f>
        <v/>
      </c>
      <c r="Z10" s="83" t="str">
        <f>IF('Bilan élève composante Maths'!I$10=3,'Bilan élève composante Maths'!I$2,"")</f>
        <v/>
      </c>
      <c r="AA10" s="83" t="str">
        <f>IF('Bilan élève composante Maths'!I$10=4,'Bilan élève composante Maths'!I$2,"")</f>
        <v/>
      </c>
      <c r="AB10" s="222"/>
      <c r="AC10" s="82" t="str">
        <f>IF('Bilan élève composante Maths'!I$11=1,'Bilan élève composante Maths'!I$2,"")</f>
        <v/>
      </c>
      <c r="AD10" s="82" t="str">
        <f>IF('Bilan élève composante Maths'!I$11=2,'Bilan élève composante Maths'!I$2,"")</f>
        <v/>
      </c>
      <c r="AE10" s="82" t="str">
        <f>IF('Bilan élève composante Maths'!I$11=3,'Bilan élève composante Maths'!I$2,"")</f>
        <v/>
      </c>
      <c r="AF10" s="82" t="str">
        <f>IF('Bilan élève composante Maths'!I$11=4,'Bilan élève composante Maths'!I$2,"")</f>
        <v/>
      </c>
      <c r="AG10" s="199"/>
      <c r="AH10" s="82" t="str">
        <f>IF('Bilan élève composante Maths'!I$13=1,'Bilan élève composante Maths'!I$2,"")</f>
        <v/>
      </c>
      <c r="AI10" s="82" t="str">
        <f>IF('Bilan élève composante Maths'!I$13=2,'Bilan élève composante Maths'!I$2,"")</f>
        <v/>
      </c>
      <c r="AJ10" s="82" t="str">
        <f>IF('Bilan élève composante Maths'!I$13=3,'Bilan élève composante Maths'!I$2,"")</f>
        <v/>
      </c>
      <c r="AK10" s="82" t="str">
        <f>IF('Bilan élève composante Maths'!I$13=4,'Bilan élève composante Maths'!I$2,"")</f>
        <v/>
      </c>
      <c r="AL10" s="222"/>
      <c r="AM10" s="82" t="str">
        <f>IF('Bilan élève composante Maths'!I$14=1,'Bilan élève composante Maths'!I$2,"")</f>
        <v/>
      </c>
      <c r="AN10" s="82" t="str">
        <f>IF('Bilan élève composante Maths'!I$14=2,'Bilan élève composante Maths'!I$2,"")</f>
        <v/>
      </c>
      <c r="AO10" s="82" t="str">
        <f>IF('Bilan élève composante Maths'!I$14=3,'Bilan élève composante Maths'!I$2,"")</f>
        <v/>
      </c>
      <c r="AP10" s="82" t="str">
        <f>IF('Bilan élève composante Maths'!I$14=4,'Bilan élève composante Maths'!I$2,"")</f>
        <v/>
      </c>
    </row>
    <row r="11" spans="1:42" x14ac:dyDescent="0.25">
      <c r="A11" s="13">
        <v>8</v>
      </c>
      <c r="B11" s="197"/>
      <c r="C11" s="205"/>
      <c r="D11" s="83" t="str">
        <f>IF('Bilan élève composante Maths'!J$5=1,'Bilan élève composante Maths'!J$2,"")</f>
        <v/>
      </c>
      <c r="E11" s="83" t="str">
        <f>IF('Bilan élève composante Maths'!J$5=2,'Bilan élève composante Maths'!J$2,"")</f>
        <v/>
      </c>
      <c r="F11" s="83" t="str">
        <f>IF('Bilan élève composante Maths'!J$5=3,'Bilan élève composante Maths'!J$2,"")</f>
        <v/>
      </c>
      <c r="G11" s="84" t="str">
        <f>IF('Bilan élève composante Maths'!J$5=4,'Bilan élève composante Maths'!J$2,"")</f>
        <v/>
      </c>
      <c r="H11" s="201"/>
      <c r="I11" s="83" t="str">
        <f>IF('Bilan élève composante Maths'!J$6=1,'Bilan élève composante Maths'!J$2,"")</f>
        <v/>
      </c>
      <c r="J11" s="83" t="str">
        <f>IF('Bilan élève composante Maths'!J$6=2,'Bilan élève composante Maths'!J$2,"")</f>
        <v/>
      </c>
      <c r="K11" s="83" t="str">
        <f>IF('Bilan élève composante Maths'!J$6=3,'Bilan élève composante Maths'!J$2,"")</f>
        <v/>
      </c>
      <c r="L11" s="83" t="str">
        <f>IF('Bilan élève composante Maths'!J$6=4,'Bilan élève composante Maths'!J$2,"")</f>
        <v/>
      </c>
      <c r="M11" s="203"/>
      <c r="N11" s="83" t="str">
        <f>IF('Bilan élève composante Maths'!J$7=1,'Bilan élève composante Maths'!J$2,"")</f>
        <v/>
      </c>
      <c r="O11" s="83" t="str">
        <f>IF('Bilan élève composante Maths'!J$7=2,'Bilan élève composante Maths'!J$2,"")</f>
        <v/>
      </c>
      <c r="P11" s="83" t="str">
        <f>IF('Bilan élève composante Maths'!J$7=3,'Bilan élève composante Maths'!J$2,"")</f>
        <v/>
      </c>
      <c r="Q11" s="83" t="str">
        <f>IF('Bilan élève composante Maths'!J$7=4,'Bilan élève composante Maths'!J$2,"")</f>
        <v/>
      </c>
      <c r="R11" s="201"/>
      <c r="S11" s="83" t="str">
        <f>IF('Bilan élève composante Maths'!J$8=1,'Bilan élève composante Maths'!J$2,"")</f>
        <v/>
      </c>
      <c r="T11" s="83" t="str">
        <f>IF('Bilan élève composante Maths'!J$8=2,'Bilan élève composante Maths'!J$2,"")</f>
        <v/>
      </c>
      <c r="U11" s="83" t="str">
        <f>IF('Bilan élève composante Maths'!J$8=3,'Bilan élève composante Maths'!J$2,"")</f>
        <v/>
      </c>
      <c r="V11" s="83" t="str">
        <f>IF('Bilan élève composante Maths'!J$8=4,'Bilan élève composante Maths'!J$2,"")</f>
        <v/>
      </c>
      <c r="W11" s="199"/>
      <c r="X11" s="83" t="str">
        <f>IF('Bilan élève composante Maths'!J$10=1,'Bilan élève composante Maths'!J$2,"")</f>
        <v/>
      </c>
      <c r="Y11" s="83" t="str">
        <f>IF('Bilan élève composante Maths'!J$10=2,'Bilan élève composante Maths'!J$2,"")</f>
        <v/>
      </c>
      <c r="Z11" s="83" t="str">
        <f>IF('Bilan élève composante Maths'!J$10=3,'Bilan élève composante Maths'!J$2,"")</f>
        <v/>
      </c>
      <c r="AA11" s="83" t="str">
        <f>IF('Bilan élève composante Maths'!J$10=4,'Bilan élève composante Maths'!J$2,"")</f>
        <v/>
      </c>
      <c r="AB11" s="222"/>
      <c r="AC11" s="82" t="str">
        <f>IF('Bilan élève composante Maths'!J$11=1,'Bilan élève composante Maths'!J$2,"")</f>
        <v/>
      </c>
      <c r="AD11" s="82" t="str">
        <f>IF('Bilan élève composante Maths'!J$11=2,'Bilan élève composante Maths'!J$2,"")</f>
        <v/>
      </c>
      <c r="AE11" s="82" t="str">
        <f>IF('Bilan élève composante Maths'!J$11=3,'Bilan élève composante Maths'!J$2,"")</f>
        <v/>
      </c>
      <c r="AF11" s="82" t="str">
        <f>IF('Bilan élève composante Maths'!J$11=4,'Bilan élève composante Maths'!J$2,"")</f>
        <v/>
      </c>
      <c r="AG11" s="199"/>
      <c r="AH11" s="82" t="str">
        <f>IF('Bilan élève composante Maths'!J$13=1,'Bilan élève composante Maths'!J$2,"")</f>
        <v/>
      </c>
      <c r="AI11" s="82" t="str">
        <f>IF('Bilan élève composante Maths'!J$13=2,'Bilan élève composante Maths'!J$2,"")</f>
        <v/>
      </c>
      <c r="AJ11" s="82" t="str">
        <f>IF('Bilan élève composante Maths'!J$13=3,'Bilan élève composante Maths'!J$2,"")</f>
        <v/>
      </c>
      <c r="AK11" s="82" t="str">
        <f>IF('Bilan élève composante Maths'!J$13=4,'Bilan élève composante Maths'!J$2,"")</f>
        <v/>
      </c>
      <c r="AL11" s="222"/>
      <c r="AM11" s="82" t="str">
        <f>IF('Bilan élève composante Maths'!J$14=1,'Bilan élève composante Maths'!J$2,"")</f>
        <v/>
      </c>
      <c r="AN11" s="82" t="str">
        <f>IF('Bilan élève composante Maths'!J$14=2,'Bilan élève composante Maths'!J$2,"")</f>
        <v/>
      </c>
      <c r="AO11" s="82" t="str">
        <f>IF('Bilan élève composante Maths'!J$14=3,'Bilan élève composante Maths'!J$2,"")</f>
        <v/>
      </c>
      <c r="AP11" s="82" t="str">
        <f>IF('Bilan élève composante Maths'!J$14=4,'Bilan élève composante Maths'!J$2,"")</f>
        <v/>
      </c>
    </row>
    <row r="12" spans="1:42" x14ac:dyDescent="0.25">
      <c r="A12" s="13">
        <v>9</v>
      </c>
      <c r="B12" s="197"/>
      <c r="C12" s="205"/>
      <c r="D12" s="83" t="str">
        <f>IF('Bilan élève composante Maths'!K$5=1,'Bilan élève composante Maths'!K$2,"")</f>
        <v/>
      </c>
      <c r="E12" s="83" t="str">
        <f>IF('Bilan élève composante Maths'!K$5=2,'Bilan élève composante Maths'!K$2,"")</f>
        <v/>
      </c>
      <c r="F12" s="83" t="str">
        <f>IF('Bilan élève composante Maths'!K$5=3,'Bilan élève composante Maths'!K$2,"")</f>
        <v/>
      </c>
      <c r="G12" s="84" t="str">
        <f>IF('Bilan élève composante Maths'!K$5=4,'Bilan élève composante Maths'!K$2,"")</f>
        <v/>
      </c>
      <c r="H12" s="201"/>
      <c r="I12" s="83" t="str">
        <f>IF('Bilan élève composante Maths'!K$6=1,'Bilan élève composante Maths'!K$2,"")</f>
        <v/>
      </c>
      <c r="J12" s="83" t="str">
        <f>IF('Bilan élève composante Maths'!K$6=2,'Bilan élève composante Maths'!K$2,"")</f>
        <v/>
      </c>
      <c r="K12" s="83" t="str">
        <f>IF('Bilan élève composante Maths'!K$6=3,'Bilan élève composante Maths'!K$2,"")</f>
        <v/>
      </c>
      <c r="L12" s="83" t="str">
        <f>IF('Bilan élève composante Maths'!K$6=4,'Bilan élève composante Maths'!K$2,"")</f>
        <v/>
      </c>
      <c r="M12" s="203"/>
      <c r="N12" s="83" t="str">
        <f>IF('Bilan élève composante Maths'!K$7=1,'Bilan élève composante Maths'!K$2,"")</f>
        <v/>
      </c>
      <c r="O12" s="83" t="str">
        <f>IF('Bilan élève composante Maths'!K$7=2,'Bilan élève composante Maths'!K$2,"")</f>
        <v/>
      </c>
      <c r="P12" s="83" t="str">
        <f>IF('Bilan élève composante Maths'!K$7=3,'Bilan élève composante Maths'!K$2,"")</f>
        <v/>
      </c>
      <c r="Q12" s="83" t="str">
        <f>IF('Bilan élève composante Maths'!K$7=4,'Bilan élève composante Maths'!K$2,"")</f>
        <v/>
      </c>
      <c r="R12" s="201"/>
      <c r="S12" s="83" t="str">
        <f>IF('Bilan élève composante Maths'!K$8=1,'Bilan élève composante Maths'!K$2,"")</f>
        <v/>
      </c>
      <c r="T12" s="83" t="str">
        <f>IF('Bilan élève composante Maths'!K$8=2,'Bilan élève composante Maths'!K$2,"")</f>
        <v/>
      </c>
      <c r="U12" s="83" t="str">
        <f>IF('Bilan élève composante Maths'!K$8=3,'Bilan élève composante Maths'!K$2,"")</f>
        <v/>
      </c>
      <c r="V12" s="83" t="str">
        <f>IF('Bilan élève composante Maths'!K$8=4,'Bilan élève composante Maths'!K$2,"")</f>
        <v/>
      </c>
      <c r="W12" s="199"/>
      <c r="X12" s="83" t="str">
        <f>IF('Bilan élève composante Maths'!K$10=1,'Bilan élève composante Maths'!K$2,"")</f>
        <v/>
      </c>
      <c r="Y12" s="83" t="str">
        <f>IF('Bilan élève composante Maths'!K$10=2,'Bilan élève composante Maths'!K$2,"")</f>
        <v/>
      </c>
      <c r="Z12" s="83" t="str">
        <f>IF('Bilan élève composante Maths'!K$10=3,'Bilan élève composante Maths'!K$2,"")</f>
        <v/>
      </c>
      <c r="AA12" s="83" t="str">
        <f>IF('Bilan élève composante Maths'!K$10=4,'Bilan élève composante Maths'!K$2,"")</f>
        <v/>
      </c>
      <c r="AB12" s="222"/>
      <c r="AC12" s="82" t="str">
        <f>IF('Bilan élève composante Maths'!K$11=1,'Bilan élève composante Maths'!K$2,"")</f>
        <v/>
      </c>
      <c r="AD12" s="82" t="str">
        <f>IF('Bilan élève composante Maths'!K$11=2,'Bilan élève composante Maths'!K$2,"")</f>
        <v/>
      </c>
      <c r="AE12" s="82" t="str">
        <f>IF('Bilan élève composante Maths'!K$11=3,'Bilan élève composante Maths'!K$2,"")</f>
        <v/>
      </c>
      <c r="AF12" s="82" t="str">
        <f>IF('Bilan élève composante Maths'!K$11=4,'Bilan élève composante Maths'!K$2,"")</f>
        <v/>
      </c>
      <c r="AG12" s="199"/>
      <c r="AH12" s="82" t="str">
        <f>IF('Bilan élève composante Maths'!K$13=1,'Bilan élève composante Maths'!K$2,"")</f>
        <v/>
      </c>
      <c r="AI12" s="82" t="str">
        <f>IF('Bilan élève composante Maths'!K$13=2,'Bilan élève composante Maths'!K$2,"")</f>
        <v/>
      </c>
      <c r="AJ12" s="82" t="str">
        <f>IF('Bilan élève composante Maths'!K$13=3,'Bilan élève composante Maths'!K$2,"")</f>
        <v/>
      </c>
      <c r="AK12" s="82" t="str">
        <f>IF('Bilan élève composante Maths'!K$13=4,'Bilan élève composante Maths'!K$2,"")</f>
        <v/>
      </c>
      <c r="AL12" s="222"/>
      <c r="AM12" s="82" t="str">
        <f>IF('Bilan élève composante Maths'!K$14=1,'Bilan élève composante Maths'!K$2,"")</f>
        <v/>
      </c>
      <c r="AN12" s="82" t="str">
        <f>IF('Bilan élève composante Maths'!K$14=2,'Bilan élève composante Maths'!K$2,"")</f>
        <v/>
      </c>
      <c r="AO12" s="82" t="str">
        <f>IF('Bilan élève composante Maths'!K$14=3,'Bilan élève composante Maths'!K$2,"")</f>
        <v/>
      </c>
      <c r="AP12" s="82" t="str">
        <f>IF('Bilan élève composante Maths'!K$14=4,'Bilan élève composante Maths'!K$2,"")</f>
        <v/>
      </c>
    </row>
    <row r="13" spans="1:42" x14ac:dyDescent="0.25">
      <c r="A13" s="13">
        <v>10</v>
      </c>
      <c r="B13" s="197"/>
      <c r="C13" s="205"/>
      <c r="D13" s="83" t="str">
        <f>IF('Bilan élève composante Maths'!L$5=1,'Bilan élève composante Maths'!L$2,"")</f>
        <v/>
      </c>
      <c r="E13" s="83" t="str">
        <f>IF('Bilan élève composante Maths'!L$5=2,'Bilan élève composante Maths'!L$2,"")</f>
        <v/>
      </c>
      <c r="F13" s="83" t="str">
        <f>IF('Bilan élève composante Maths'!L$5=3,'Bilan élève composante Maths'!L$2,"")</f>
        <v/>
      </c>
      <c r="G13" s="84" t="str">
        <f>IF('Bilan élève composante Maths'!L$5=4,'Bilan élève composante Maths'!L$2,"")</f>
        <v/>
      </c>
      <c r="H13" s="201"/>
      <c r="I13" s="83" t="str">
        <f>IF('Bilan élève composante Maths'!L$6=1,'Bilan élève composante Maths'!L$2,"")</f>
        <v/>
      </c>
      <c r="J13" s="83" t="str">
        <f>IF('Bilan élève composante Maths'!L$6=2,'Bilan élève composante Maths'!L$2,"")</f>
        <v/>
      </c>
      <c r="K13" s="83" t="str">
        <f>IF('Bilan élève composante Maths'!L$6=3,'Bilan élève composante Maths'!L$2,"")</f>
        <v/>
      </c>
      <c r="L13" s="83" t="str">
        <f>IF('Bilan élève composante Maths'!L$6=4,'Bilan élève composante Maths'!L$2,"")</f>
        <v/>
      </c>
      <c r="M13" s="203"/>
      <c r="N13" s="83" t="str">
        <f>IF('Bilan élève composante Maths'!L$7=1,'Bilan élève composante Maths'!L$2,"")</f>
        <v/>
      </c>
      <c r="O13" s="83" t="str">
        <f>IF('Bilan élève composante Maths'!L$7=2,'Bilan élève composante Maths'!L$2,"")</f>
        <v/>
      </c>
      <c r="P13" s="83" t="str">
        <f>IF('Bilan élève composante Maths'!L$7=3,'Bilan élève composante Maths'!L$2,"")</f>
        <v/>
      </c>
      <c r="Q13" s="83" t="str">
        <f>IF('Bilan élève composante Maths'!L$7=4,'Bilan élève composante Maths'!L$2,"")</f>
        <v/>
      </c>
      <c r="R13" s="201"/>
      <c r="S13" s="83" t="str">
        <f>IF('Bilan élève composante Maths'!L$8=1,'Bilan élève composante Maths'!L$2,"")</f>
        <v/>
      </c>
      <c r="T13" s="83" t="str">
        <f>IF('Bilan élève composante Maths'!L$8=2,'Bilan élève composante Maths'!L$2,"")</f>
        <v/>
      </c>
      <c r="U13" s="83" t="str">
        <f>IF('Bilan élève composante Maths'!L$8=3,'Bilan élève composante Maths'!L$2,"")</f>
        <v/>
      </c>
      <c r="V13" s="83" t="str">
        <f>IF('Bilan élève composante Maths'!L$8=4,'Bilan élève composante Maths'!L$2,"")</f>
        <v/>
      </c>
      <c r="W13" s="199"/>
      <c r="X13" s="83" t="str">
        <f>IF('Bilan élève composante Maths'!L$10=1,'Bilan élève composante Maths'!L$2,"")</f>
        <v/>
      </c>
      <c r="Y13" s="83" t="str">
        <f>IF('Bilan élève composante Maths'!L$10=2,'Bilan élève composante Maths'!L$2,"")</f>
        <v/>
      </c>
      <c r="Z13" s="83" t="str">
        <f>IF('Bilan élève composante Maths'!L$10=3,'Bilan élève composante Maths'!L$2,"")</f>
        <v/>
      </c>
      <c r="AA13" s="83" t="str">
        <f>IF('Bilan élève composante Maths'!L$10=4,'Bilan élève composante Maths'!L$2,"")</f>
        <v/>
      </c>
      <c r="AB13" s="222"/>
      <c r="AC13" s="82" t="str">
        <f>IF('Bilan élève composante Maths'!L$11=1,'Bilan élève composante Maths'!L$2,"")</f>
        <v/>
      </c>
      <c r="AD13" s="82" t="str">
        <f>IF('Bilan élève composante Maths'!L$11=2,'Bilan élève composante Maths'!L$2,"")</f>
        <v/>
      </c>
      <c r="AE13" s="82" t="str">
        <f>IF('Bilan élève composante Maths'!L$11=3,'Bilan élève composante Maths'!L$2,"")</f>
        <v/>
      </c>
      <c r="AF13" s="82" t="str">
        <f>IF('Bilan élève composante Maths'!L$11=4,'Bilan élève composante Maths'!L$2,"")</f>
        <v/>
      </c>
      <c r="AG13" s="199"/>
      <c r="AH13" s="82" t="str">
        <f>IF('Bilan élève composante Maths'!L$13=1,'Bilan élève composante Maths'!L$2,"")</f>
        <v/>
      </c>
      <c r="AI13" s="82" t="str">
        <f>IF('Bilan élève composante Maths'!L$13=2,'Bilan élève composante Maths'!L$2,"")</f>
        <v/>
      </c>
      <c r="AJ13" s="82" t="str">
        <f>IF('Bilan élève composante Maths'!L$13=3,'Bilan élève composante Maths'!L$2,"")</f>
        <v/>
      </c>
      <c r="AK13" s="82" t="str">
        <f>IF('Bilan élève composante Maths'!L$13=4,'Bilan élève composante Maths'!L$2,"")</f>
        <v/>
      </c>
      <c r="AL13" s="222"/>
      <c r="AM13" s="82" t="str">
        <f>IF('Bilan élève composante Maths'!L$14=1,'Bilan élève composante Maths'!L$2,"")</f>
        <v/>
      </c>
      <c r="AN13" s="82" t="str">
        <f>IF('Bilan élève composante Maths'!L$14=2,'Bilan élève composante Maths'!L$2,"")</f>
        <v/>
      </c>
      <c r="AO13" s="82" t="str">
        <f>IF('Bilan élève composante Maths'!L$14=3,'Bilan élève composante Maths'!L$2,"")</f>
        <v/>
      </c>
      <c r="AP13" s="82" t="str">
        <f>IF('Bilan élève composante Maths'!L$14=4,'Bilan élève composante Maths'!L$2,"")</f>
        <v/>
      </c>
    </row>
    <row r="14" spans="1:42" x14ac:dyDescent="0.25">
      <c r="A14" s="13">
        <v>11</v>
      </c>
      <c r="B14" s="197"/>
      <c r="C14" s="205"/>
      <c r="D14" s="83" t="str">
        <f>IF('Bilan élève composante Maths'!M$5=1,'Bilan élève composante Maths'!M$2,"")</f>
        <v/>
      </c>
      <c r="E14" s="83" t="str">
        <f>IF('Bilan élève composante Maths'!M$5=2,'Bilan élève composante Maths'!M$2,"")</f>
        <v/>
      </c>
      <c r="F14" s="83" t="str">
        <f>IF('Bilan élève composante Maths'!M$5=3,'Bilan élève composante Maths'!M$2,"")</f>
        <v/>
      </c>
      <c r="G14" s="84" t="str">
        <f>IF('Bilan élève composante Maths'!M$5=4,'Bilan élève composante Maths'!M$2,"")</f>
        <v/>
      </c>
      <c r="H14" s="201"/>
      <c r="I14" s="83" t="str">
        <f>IF('Bilan élève composante Maths'!M$6=1,'Bilan élève composante Maths'!M$2,"")</f>
        <v/>
      </c>
      <c r="J14" s="83" t="str">
        <f>IF('Bilan élève composante Maths'!M$6=2,'Bilan élève composante Maths'!M$2,"")</f>
        <v/>
      </c>
      <c r="K14" s="83" t="str">
        <f>IF('Bilan élève composante Maths'!M$6=3,'Bilan élève composante Maths'!M$2,"")</f>
        <v/>
      </c>
      <c r="L14" s="83" t="str">
        <f>IF('Bilan élève composante Maths'!M$6=4,'Bilan élève composante Maths'!M$2,"")</f>
        <v/>
      </c>
      <c r="M14" s="203"/>
      <c r="N14" s="83" t="str">
        <f>IF('Bilan élève composante Maths'!M$7=1,'Bilan élève composante Maths'!M$2,"")</f>
        <v/>
      </c>
      <c r="O14" s="83" t="str">
        <f>IF('Bilan élève composante Maths'!M$7=2,'Bilan élève composante Maths'!M$2,"")</f>
        <v/>
      </c>
      <c r="P14" s="83" t="str">
        <f>IF('Bilan élève composante Maths'!M$7=3,'Bilan élève composante Maths'!M$2,"")</f>
        <v/>
      </c>
      <c r="Q14" s="83" t="str">
        <f>IF('Bilan élève composante Maths'!M$7=4,'Bilan élève composante Maths'!M$2,"")</f>
        <v/>
      </c>
      <c r="R14" s="201"/>
      <c r="S14" s="83" t="str">
        <f>IF('Bilan élève composante Maths'!M$8=1,'Bilan élève composante Maths'!M$2,"")</f>
        <v/>
      </c>
      <c r="T14" s="83" t="str">
        <f>IF('Bilan élève composante Maths'!M$8=2,'Bilan élève composante Maths'!M$2,"")</f>
        <v/>
      </c>
      <c r="U14" s="83" t="str">
        <f>IF('Bilan élève composante Maths'!M$8=3,'Bilan élève composante Maths'!M$2,"")</f>
        <v/>
      </c>
      <c r="V14" s="83" t="str">
        <f>IF('Bilan élève composante Maths'!M$8=4,'Bilan élève composante Maths'!M$2,"")</f>
        <v/>
      </c>
      <c r="W14" s="199"/>
      <c r="X14" s="83" t="str">
        <f>IF('Bilan élève composante Maths'!M$10=1,'Bilan élève composante Maths'!M$2,"")</f>
        <v/>
      </c>
      <c r="Y14" s="83" t="str">
        <f>IF('Bilan élève composante Maths'!M$10=2,'Bilan élève composante Maths'!M$2,"")</f>
        <v/>
      </c>
      <c r="Z14" s="83" t="str">
        <f>IF('Bilan élève composante Maths'!M$10=3,'Bilan élève composante Maths'!M$2,"")</f>
        <v/>
      </c>
      <c r="AA14" s="83" t="str">
        <f>IF('Bilan élève composante Maths'!M$10=4,'Bilan élève composante Maths'!M$2,"")</f>
        <v/>
      </c>
      <c r="AB14" s="222"/>
      <c r="AC14" s="82" t="str">
        <f>IF('Bilan élève composante Maths'!M$11=1,'Bilan élève composante Maths'!M$2,"")</f>
        <v/>
      </c>
      <c r="AD14" s="82" t="str">
        <f>IF('Bilan élève composante Maths'!M$11=2,'Bilan élève composante Maths'!M$2,"")</f>
        <v/>
      </c>
      <c r="AE14" s="82" t="str">
        <f>IF('Bilan élève composante Maths'!M$11=3,'Bilan élève composante Maths'!M$2,"")</f>
        <v/>
      </c>
      <c r="AF14" s="82" t="str">
        <f>IF('Bilan élève composante Maths'!M$11=4,'Bilan élève composante Maths'!M$2,"")</f>
        <v/>
      </c>
      <c r="AG14" s="199"/>
      <c r="AH14" s="82" t="str">
        <f>IF('Bilan élève composante Maths'!M$13=1,'Bilan élève composante Maths'!M$2,"")</f>
        <v/>
      </c>
      <c r="AI14" s="82" t="str">
        <f>IF('Bilan élève composante Maths'!M$13=2,'Bilan élève composante Maths'!M$2,"")</f>
        <v/>
      </c>
      <c r="AJ14" s="82" t="str">
        <f>IF('Bilan élève composante Maths'!M$13=3,'Bilan élève composante Maths'!M$2,"")</f>
        <v/>
      </c>
      <c r="AK14" s="82" t="str">
        <f>IF('Bilan élève composante Maths'!M$13=4,'Bilan élève composante Maths'!M$2,"")</f>
        <v/>
      </c>
      <c r="AL14" s="222"/>
      <c r="AM14" s="82" t="str">
        <f>IF('Bilan élève composante Maths'!M$14=1,'Bilan élève composante Maths'!M$2,"")</f>
        <v/>
      </c>
      <c r="AN14" s="82" t="str">
        <f>IF('Bilan élève composante Maths'!M$14=2,'Bilan élève composante Maths'!M$2,"")</f>
        <v/>
      </c>
      <c r="AO14" s="82" t="str">
        <f>IF('Bilan élève composante Maths'!M$14=3,'Bilan élève composante Maths'!M$2,"")</f>
        <v/>
      </c>
      <c r="AP14" s="82" t="str">
        <f>IF('Bilan élève composante Maths'!M$14=4,'Bilan élève composante Maths'!M$2,"")</f>
        <v/>
      </c>
    </row>
    <row r="15" spans="1:42" x14ac:dyDescent="0.25">
      <c r="A15" s="13">
        <v>12</v>
      </c>
      <c r="B15" s="197"/>
      <c r="C15" s="205"/>
      <c r="D15" s="83" t="str">
        <f>IF('Bilan élève composante Maths'!N$5=1,'Bilan élève composante Maths'!N$2,"")</f>
        <v/>
      </c>
      <c r="E15" s="83" t="str">
        <f>IF('Bilan élève composante Maths'!N$5=2,'Bilan élève composante Maths'!N$2,"")</f>
        <v/>
      </c>
      <c r="F15" s="83" t="str">
        <f>IF('Bilan élève composante Maths'!N$5=3,'Bilan élève composante Maths'!N$2,"")</f>
        <v/>
      </c>
      <c r="G15" s="84" t="str">
        <f>IF('Bilan élève composante Maths'!N$5=4,'Bilan élève composante Maths'!N$2,"")</f>
        <v/>
      </c>
      <c r="H15" s="201"/>
      <c r="I15" s="83" t="str">
        <f>IF('Bilan élève composante Maths'!N$6=1,'Bilan élève composante Maths'!N$2,"")</f>
        <v/>
      </c>
      <c r="J15" s="83" t="str">
        <f>IF('Bilan élève composante Maths'!N$6=2,'Bilan élève composante Maths'!N$2,"")</f>
        <v/>
      </c>
      <c r="K15" s="83" t="str">
        <f>IF('Bilan élève composante Maths'!N$6=3,'Bilan élève composante Maths'!N$2,"")</f>
        <v/>
      </c>
      <c r="L15" s="83" t="str">
        <f>IF('Bilan élève composante Maths'!N$6=4,'Bilan élève composante Maths'!N$2,"")</f>
        <v/>
      </c>
      <c r="M15" s="203"/>
      <c r="N15" s="83" t="str">
        <f>IF('Bilan élève composante Maths'!N$7=1,'Bilan élève composante Maths'!N$2,"")</f>
        <v/>
      </c>
      <c r="O15" s="83" t="str">
        <f>IF('Bilan élève composante Maths'!N$7=2,'Bilan élève composante Maths'!N$2,"")</f>
        <v/>
      </c>
      <c r="P15" s="83" t="str">
        <f>IF('Bilan élève composante Maths'!N$7=3,'Bilan élève composante Maths'!N$2,"")</f>
        <v/>
      </c>
      <c r="Q15" s="83" t="str">
        <f>IF('Bilan élève composante Maths'!N$7=4,'Bilan élève composante Maths'!N$2,"")</f>
        <v/>
      </c>
      <c r="R15" s="201"/>
      <c r="S15" s="83" t="str">
        <f>IF('Bilan élève composante Maths'!N$8=1,'Bilan élève composante Maths'!N$2,"")</f>
        <v/>
      </c>
      <c r="T15" s="83" t="str">
        <f>IF('Bilan élève composante Maths'!N$8=2,'Bilan élève composante Maths'!N$2,"")</f>
        <v/>
      </c>
      <c r="U15" s="83" t="str">
        <f>IF('Bilan élève composante Maths'!N$8=3,'Bilan élève composante Maths'!N$2,"")</f>
        <v/>
      </c>
      <c r="V15" s="83" t="str">
        <f>IF('Bilan élève composante Maths'!N$8=4,'Bilan élève composante Maths'!N$2,"")</f>
        <v/>
      </c>
      <c r="W15" s="199"/>
      <c r="X15" s="83" t="str">
        <f>IF('Bilan élève composante Maths'!N$10=1,'Bilan élève composante Maths'!N$2,"")</f>
        <v/>
      </c>
      <c r="Y15" s="83" t="str">
        <f>IF('Bilan élève composante Maths'!N$10=2,'Bilan élève composante Maths'!N$2,"")</f>
        <v/>
      </c>
      <c r="Z15" s="83" t="str">
        <f>IF('Bilan élève composante Maths'!N$10=3,'Bilan élève composante Maths'!N$2,"")</f>
        <v/>
      </c>
      <c r="AA15" s="83" t="str">
        <f>IF('Bilan élève composante Maths'!N$10=4,'Bilan élève composante Maths'!N$2,"")</f>
        <v/>
      </c>
      <c r="AB15" s="222"/>
      <c r="AC15" s="82" t="str">
        <f>IF('Bilan élève composante Maths'!N$11=1,'Bilan élève composante Maths'!N$2,"")</f>
        <v/>
      </c>
      <c r="AD15" s="82" t="str">
        <f>IF('Bilan élève composante Maths'!N$11=2,'Bilan élève composante Maths'!N$2,"")</f>
        <v/>
      </c>
      <c r="AE15" s="82" t="str">
        <f>IF('Bilan élève composante Maths'!N$11=3,'Bilan élève composante Maths'!N$2,"")</f>
        <v/>
      </c>
      <c r="AF15" s="82" t="str">
        <f>IF('Bilan élève composante Maths'!N$11=4,'Bilan élève composante Maths'!N$2,"")</f>
        <v/>
      </c>
      <c r="AG15" s="199"/>
      <c r="AH15" s="82" t="str">
        <f>IF('Bilan élève composante Maths'!N$13=1,'Bilan élève composante Maths'!N$2,"")</f>
        <v/>
      </c>
      <c r="AI15" s="82" t="str">
        <f>IF('Bilan élève composante Maths'!N$13=2,'Bilan élève composante Maths'!N$2,"")</f>
        <v/>
      </c>
      <c r="AJ15" s="82" t="str">
        <f>IF('Bilan élève composante Maths'!N$13=3,'Bilan élève composante Maths'!N$2,"")</f>
        <v/>
      </c>
      <c r="AK15" s="82" t="str">
        <f>IF('Bilan élève composante Maths'!N$13=4,'Bilan élève composante Maths'!N$2,"")</f>
        <v/>
      </c>
      <c r="AL15" s="222"/>
      <c r="AM15" s="82" t="str">
        <f>IF('Bilan élève composante Maths'!N$14=1,'Bilan élève composante Maths'!N$2,"")</f>
        <v/>
      </c>
      <c r="AN15" s="82" t="str">
        <f>IF('Bilan élève composante Maths'!N$14=2,'Bilan élève composante Maths'!N$2,"")</f>
        <v/>
      </c>
      <c r="AO15" s="82" t="str">
        <f>IF('Bilan élève composante Maths'!N$14=3,'Bilan élève composante Maths'!N$2,"")</f>
        <v/>
      </c>
      <c r="AP15" s="82" t="str">
        <f>IF('Bilan élève composante Maths'!N$14=4,'Bilan élève composante Maths'!N$2,"")</f>
        <v/>
      </c>
    </row>
    <row r="16" spans="1:42" x14ac:dyDescent="0.25">
      <c r="A16" s="13">
        <v>13</v>
      </c>
      <c r="B16" s="197"/>
      <c r="C16" s="205"/>
      <c r="D16" s="83" t="str">
        <f>IF('Bilan élève composante Maths'!O$5=1,'Bilan élève composante Maths'!O$2,"")</f>
        <v/>
      </c>
      <c r="E16" s="83" t="str">
        <f>IF('Bilan élève composante Maths'!O$5=2,'Bilan élève composante Maths'!O$2,"")</f>
        <v/>
      </c>
      <c r="F16" s="83" t="str">
        <f>IF('Bilan élève composante Maths'!O$5=3,'Bilan élève composante Maths'!O$2,"")</f>
        <v/>
      </c>
      <c r="G16" s="84" t="str">
        <f>IF('Bilan élève composante Maths'!O$5=4,'Bilan élève composante Maths'!O$2,"")</f>
        <v/>
      </c>
      <c r="H16" s="201"/>
      <c r="I16" s="83" t="str">
        <f>IF('Bilan élève composante Maths'!O$6=1,'Bilan élève composante Maths'!O$2,"")</f>
        <v/>
      </c>
      <c r="J16" s="83" t="str">
        <f>IF('Bilan élève composante Maths'!O$6=2,'Bilan élève composante Maths'!O$2,"")</f>
        <v/>
      </c>
      <c r="K16" s="83" t="str">
        <f>IF('Bilan élève composante Maths'!O$6=3,'Bilan élève composante Maths'!O$2,"")</f>
        <v/>
      </c>
      <c r="L16" s="83" t="str">
        <f>IF('Bilan élève composante Maths'!O$6=4,'Bilan élève composante Maths'!O$2,"")</f>
        <v/>
      </c>
      <c r="M16" s="203"/>
      <c r="N16" s="83" t="str">
        <f>IF('Bilan élève composante Maths'!O$7=1,'Bilan élève composante Maths'!O$2,"")</f>
        <v/>
      </c>
      <c r="O16" s="83" t="str">
        <f>IF('Bilan élève composante Maths'!O$7=2,'Bilan élève composante Maths'!O$2,"")</f>
        <v/>
      </c>
      <c r="P16" s="83" t="str">
        <f>IF('Bilan élève composante Maths'!O$7=3,'Bilan élève composante Maths'!O$2,"")</f>
        <v/>
      </c>
      <c r="Q16" s="83" t="str">
        <f>IF('Bilan élève composante Maths'!O$7=4,'Bilan élève composante Maths'!O$2,"")</f>
        <v/>
      </c>
      <c r="R16" s="201"/>
      <c r="S16" s="83" t="str">
        <f>IF('Bilan élève composante Maths'!O$8=1,'Bilan élève composante Maths'!O$2,"")</f>
        <v/>
      </c>
      <c r="T16" s="83" t="str">
        <f>IF('Bilan élève composante Maths'!O$8=2,'Bilan élève composante Maths'!O$2,"")</f>
        <v/>
      </c>
      <c r="U16" s="83" t="str">
        <f>IF('Bilan élève composante Maths'!O$8=3,'Bilan élève composante Maths'!O$2,"")</f>
        <v/>
      </c>
      <c r="V16" s="83" t="str">
        <f>IF('Bilan élève composante Maths'!O$8=4,'Bilan élève composante Maths'!O$2,"")</f>
        <v/>
      </c>
      <c r="W16" s="199"/>
      <c r="X16" s="83" t="str">
        <f>IF('Bilan élève composante Maths'!O$10=1,'Bilan élève composante Maths'!O$2,"")</f>
        <v/>
      </c>
      <c r="Y16" s="83" t="str">
        <f>IF('Bilan élève composante Maths'!O$10=2,'Bilan élève composante Maths'!O$2,"")</f>
        <v/>
      </c>
      <c r="Z16" s="83" t="str">
        <f>IF('Bilan élève composante Maths'!O$10=3,'Bilan élève composante Maths'!O$2,"")</f>
        <v/>
      </c>
      <c r="AA16" s="83" t="str">
        <f>IF('Bilan élève composante Maths'!O$10=4,'Bilan élève composante Maths'!O$2,"")</f>
        <v/>
      </c>
      <c r="AB16" s="222"/>
      <c r="AC16" s="82" t="str">
        <f>IF('Bilan élève composante Maths'!O$11=1,'Bilan élève composante Maths'!O$2,"")</f>
        <v/>
      </c>
      <c r="AD16" s="82" t="str">
        <f>IF('Bilan élève composante Maths'!O$11=2,'Bilan élève composante Maths'!O$2,"")</f>
        <v/>
      </c>
      <c r="AE16" s="82" t="str">
        <f>IF('Bilan élève composante Maths'!O$11=3,'Bilan élève composante Maths'!O$2,"")</f>
        <v/>
      </c>
      <c r="AF16" s="82" t="str">
        <f>IF('Bilan élève composante Maths'!O$11=4,'Bilan élève composante Maths'!O$2,"")</f>
        <v/>
      </c>
      <c r="AG16" s="199"/>
      <c r="AH16" s="82" t="str">
        <f>IF('Bilan élève composante Maths'!O$13=1,'Bilan élève composante Maths'!O$2,"")</f>
        <v/>
      </c>
      <c r="AI16" s="82" t="str">
        <f>IF('Bilan élève composante Maths'!O$13=2,'Bilan élève composante Maths'!O$2,"")</f>
        <v/>
      </c>
      <c r="AJ16" s="82" t="str">
        <f>IF('Bilan élève composante Maths'!O$13=3,'Bilan élève composante Maths'!O$2,"")</f>
        <v/>
      </c>
      <c r="AK16" s="82" t="str">
        <f>IF('Bilan élève composante Maths'!O$13=4,'Bilan élève composante Maths'!O$2,"")</f>
        <v/>
      </c>
      <c r="AL16" s="222"/>
      <c r="AM16" s="82" t="str">
        <f>IF('Bilan élève composante Maths'!O$14=1,'Bilan élève composante Maths'!O$2,"")</f>
        <v/>
      </c>
      <c r="AN16" s="82" t="str">
        <f>IF('Bilan élève composante Maths'!O$14=2,'Bilan élève composante Maths'!O$2,"")</f>
        <v/>
      </c>
      <c r="AO16" s="82" t="str">
        <f>IF('Bilan élève composante Maths'!O$14=3,'Bilan élève composante Maths'!O$2,"")</f>
        <v/>
      </c>
      <c r="AP16" s="82" t="str">
        <f>IF('Bilan élève composante Maths'!O$14=4,'Bilan élève composante Maths'!O$2,"")</f>
        <v/>
      </c>
    </row>
    <row r="17" spans="1:42" x14ac:dyDescent="0.25">
      <c r="A17" s="13">
        <v>14</v>
      </c>
      <c r="B17" s="197"/>
      <c r="C17" s="205"/>
      <c r="D17" s="83" t="str">
        <f>IF('Bilan élève composante Maths'!P$5=1,'Bilan élève composante Maths'!P$2,"")</f>
        <v/>
      </c>
      <c r="E17" s="83" t="str">
        <f>IF('Bilan élève composante Maths'!P$5=2,'Bilan élève composante Maths'!P$2,"")</f>
        <v/>
      </c>
      <c r="F17" s="83" t="str">
        <f>IF('Bilan élève composante Maths'!P$5=3,'Bilan élève composante Maths'!P$2,"")</f>
        <v/>
      </c>
      <c r="G17" s="84" t="str">
        <f>IF('Bilan élève composante Maths'!P$5=4,'Bilan élève composante Maths'!P$2,"")</f>
        <v/>
      </c>
      <c r="H17" s="201"/>
      <c r="I17" s="83" t="str">
        <f>IF('Bilan élève composante Maths'!P$6=1,'Bilan élève composante Maths'!P$2,"")</f>
        <v/>
      </c>
      <c r="J17" s="83" t="str">
        <f>IF('Bilan élève composante Maths'!P$6=2,'Bilan élève composante Maths'!P$2,"")</f>
        <v/>
      </c>
      <c r="K17" s="83" t="str">
        <f>IF('Bilan élève composante Maths'!P$6=3,'Bilan élève composante Maths'!P$2,"")</f>
        <v/>
      </c>
      <c r="L17" s="83" t="str">
        <f>IF('Bilan élève composante Maths'!P$6=4,'Bilan élève composante Maths'!P$2,"")</f>
        <v/>
      </c>
      <c r="M17" s="203"/>
      <c r="N17" s="83" t="str">
        <f>IF('Bilan élève composante Maths'!P$7=1,'Bilan élève composante Maths'!P$2,"")</f>
        <v/>
      </c>
      <c r="O17" s="83" t="str">
        <f>IF('Bilan élève composante Maths'!P$7=2,'Bilan élève composante Maths'!P$2,"")</f>
        <v/>
      </c>
      <c r="P17" s="83" t="str">
        <f>IF('Bilan élève composante Maths'!P$7=3,'Bilan élève composante Maths'!P$2,"")</f>
        <v/>
      </c>
      <c r="Q17" s="83" t="str">
        <f>IF('Bilan élève composante Maths'!P$7=4,'Bilan élève composante Maths'!P$2,"")</f>
        <v/>
      </c>
      <c r="R17" s="201"/>
      <c r="S17" s="83" t="str">
        <f>IF('Bilan élève composante Maths'!P$8=1,'Bilan élève composante Maths'!P$2,"")</f>
        <v/>
      </c>
      <c r="T17" s="83" t="str">
        <f>IF('Bilan élève composante Maths'!P$8=2,'Bilan élève composante Maths'!P$2,"")</f>
        <v/>
      </c>
      <c r="U17" s="83" t="str">
        <f>IF('Bilan élève composante Maths'!P$8=3,'Bilan élève composante Maths'!P$2,"")</f>
        <v/>
      </c>
      <c r="V17" s="83" t="str">
        <f>IF('Bilan élève composante Maths'!P$8=4,'Bilan élève composante Maths'!P$2,"")</f>
        <v/>
      </c>
      <c r="W17" s="199"/>
      <c r="X17" s="83" t="str">
        <f>IF('Bilan élève composante Maths'!P$10=1,'Bilan élève composante Maths'!P$2,"")</f>
        <v/>
      </c>
      <c r="Y17" s="83" t="str">
        <f>IF('Bilan élève composante Maths'!P$10=2,'Bilan élève composante Maths'!P$2,"")</f>
        <v/>
      </c>
      <c r="Z17" s="83" t="str">
        <f>IF('Bilan élève composante Maths'!P$10=3,'Bilan élève composante Maths'!P$2,"")</f>
        <v/>
      </c>
      <c r="AA17" s="83" t="str">
        <f>IF('Bilan élève composante Maths'!P$10=4,'Bilan élève composante Maths'!P$2,"")</f>
        <v/>
      </c>
      <c r="AB17" s="222"/>
      <c r="AC17" s="82" t="str">
        <f>IF('Bilan élève composante Maths'!P$11=1,'Bilan élève composante Maths'!P$2,"")</f>
        <v/>
      </c>
      <c r="AD17" s="82" t="str">
        <f>IF('Bilan élève composante Maths'!P$11=2,'Bilan élève composante Maths'!P$2,"")</f>
        <v/>
      </c>
      <c r="AE17" s="82" t="str">
        <f>IF('Bilan élève composante Maths'!P$11=3,'Bilan élève composante Maths'!P$2,"")</f>
        <v/>
      </c>
      <c r="AF17" s="82" t="str">
        <f>IF('Bilan élève composante Maths'!P$11=4,'Bilan élève composante Maths'!P$2,"")</f>
        <v/>
      </c>
      <c r="AG17" s="199"/>
      <c r="AH17" s="82" t="str">
        <f>IF('Bilan élève composante Maths'!P$13=1,'Bilan élève composante Maths'!P$2,"")</f>
        <v/>
      </c>
      <c r="AI17" s="82" t="str">
        <f>IF('Bilan élève composante Maths'!P$13=2,'Bilan élève composante Maths'!P$2,"")</f>
        <v/>
      </c>
      <c r="AJ17" s="82" t="str">
        <f>IF('Bilan élève composante Maths'!P$13=3,'Bilan élève composante Maths'!P$2,"")</f>
        <v/>
      </c>
      <c r="AK17" s="82" t="str">
        <f>IF('Bilan élève composante Maths'!P$13=4,'Bilan élève composante Maths'!P$2,"")</f>
        <v/>
      </c>
      <c r="AL17" s="222"/>
      <c r="AM17" s="82" t="str">
        <f>IF('Bilan élève composante Maths'!P$14=1,'Bilan élève composante Maths'!P$2,"")</f>
        <v/>
      </c>
      <c r="AN17" s="82" t="str">
        <f>IF('Bilan élève composante Maths'!P$14=2,'Bilan élève composante Maths'!P$2,"")</f>
        <v/>
      </c>
      <c r="AO17" s="82" t="str">
        <f>IF('Bilan élève composante Maths'!P$14=3,'Bilan élève composante Maths'!P$2,"")</f>
        <v/>
      </c>
      <c r="AP17" s="82" t="str">
        <f>IF('Bilan élève composante Maths'!P$14=4,'Bilan élève composante Maths'!P$2,"")</f>
        <v/>
      </c>
    </row>
    <row r="18" spans="1:42" x14ac:dyDescent="0.25">
      <c r="A18" s="13">
        <v>15</v>
      </c>
      <c r="B18" s="197"/>
      <c r="C18" s="205"/>
      <c r="D18" s="83" t="str">
        <f>IF('Bilan élève composante Maths'!Q$5=1,'Bilan élève composante Maths'!Q$2,"")</f>
        <v/>
      </c>
      <c r="E18" s="83" t="str">
        <f>IF('Bilan élève composante Maths'!Q$5=2,'Bilan élève composante Maths'!Q$2,"")</f>
        <v/>
      </c>
      <c r="F18" s="83" t="str">
        <f>IF('Bilan élève composante Maths'!Q$5=3,'Bilan élève composante Maths'!Q$2,"")</f>
        <v/>
      </c>
      <c r="G18" s="84" t="str">
        <f>IF('Bilan élève composante Maths'!Q$5=4,'Bilan élève composante Maths'!Q$2,"")</f>
        <v/>
      </c>
      <c r="H18" s="201"/>
      <c r="I18" s="83" t="str">
        <f>IF('Bilan élève composante Maths'!Q$6=1,'Bilan élève composante Maths'!Q$2,"")</f>
        <v/>
      </c>
      <c r="J18" s="83" t="str">
        <f>IF('Bilan élève composante Maths'!Q$6=2,'Bilan élève composante Maths'!Q$2,"")</f>
        <v/>
      </c>
      <c r="K18" s="83" t="str">
        <f>IF('Bilan élève composante Maths'!Q$6=3,'Bilan élève composante Maths'!Q$2,"")</f>
        <v/>
      </c>
      <c r="L18" s="83" t="str">
        <f>IF('Bilan élève composante Maths'!Q$6=4,'Bilan élève composante Maths'!Q$2,"")</f>
        <v/>
      </c>
      <c r="M18" s="203"/>
      <c r="N18" s="83" t="str">
        <f>IF('Bilan élève composante Maths'!Q$7=1,'Bilan élève composante Maths'!Q$2,"")</f>
        <v/>
      </c>
      <c r="O18" s="83" t="str">
        <f>IF('Bilan élève composante Maths'!Q$7=2,'Bilan élève composante Maths'!Q$2,"")</f>
        <v/>
      </c>
      <c r="P18" s="83" t="str">
        <f>IF('Bilan élève composante Maths'!Q$7=3,'Bilan élève composante Maths'!Q$2,"")</f>
        <v/>
      </c>
      <c r="Q18" s="83" t="str">
        <f>IF('Bilan élève composante Maths'!Q$7=4,'Bilan élève composante Maths'!Q$2,"")</f>
        <v/>
      </c>
      <c r="R18" s="201"/>
      <c r="S18" s="83" t="str">
        <f>IF('Bilan élève composante Maths'!Q$8=1,'Bilan élève composante Maths'!Q$2,"")</f>
        <v/>
      </c>
      <c r="T18" s="83" t="str">
        <f>IF('Bilan élève composante Maths'!Q$8=2,'Bilan élève composante Maths'!Q$2,"")</f>
        <v/>
      </c>
      <c r="U18" s="83" t="str">
        <f>IF('Bilan élève composante Maths'!Q$8=3,'Bilan élève composante Maths'!Q$2,"")</f>
        <v/>
      </c>
      <c r="V18" s="83" t="str">
        <f>IF('Bilan élève composante Maths'!Q$8=4,'Bilan élève composante Maths'!Q$2,"")</f>
        <v/>
      </c>
      <c r="W18" s="199"/>
      <c r="X18" s="83" t="str">
        <f>IF('Bilan élève composante Maths'!Q$10=1,'Bilan élève composante Maths'!Q$2,"")</f>
        <v/>
      </c>
      <c r="Y18" s="83" t="str">
        <f>IF('Bilan élève composante Maths'!Q$10=2,'Bilan élève composante Maths'!Q$2,"")</f>
        <v/>
      </c>
      <c r="Z18" s="83" t="str">
        <f>IF('Bilan élève composante Maths'!Q$10=3,'Bilan élève composante Maths'!Q$2,"")</f>
        <v/>
      </c>
      <c r="AA18" s="83" t="str">
        <f>IF('Bilan élève composante Maths'!Q$10=4,'Bilan élève composante Maths'!Q$2,"")</f>
        <v/>
      </c>
      <c r="AB18" s="222"/>
      <c r="AC18" s="82" t="str">
        <f>IF('Bilan élève composante Maths'!Q$11=1,'Bilan élève composante Maths'!Q$2,"")</f>
        <v/>
      </c>
      <c r="AD18" s="82" t="str">
        <f>IF('Bilan élève composante Maths'!Q$11=2,'Bilan élève composante Maths'!Q$2,"")</f>
        <v/>
      </c>
      <c r="AE18" s="82" t="str">
        <f>IF('Bilan élève composante Maths'!Q$11=3,'Bilan élève composante Maths'!Q$2,"")</f>
        <v/>
      </c>
      <c r="AF18" s="82" t="str">
        <f>IF('Bilan élève composante Maths'!Q$11=4,'Bilan élève composante Maths'!Q$2,"")</f>
        <v/>
      </c>
      <c r="AG18" s="199"/>
      <c r="AH18" s="82" t="str">
        <f>IF('Bilan élève composante Maths'!Q$13=1,'Bilan élève composante Maths'!Q$2,"")</f>
        <v/>
      </c>
      <c r="AI18" s="82" t="str">
        <f>IF('Bilan élève composante Maths'!Q$13=2,'Bilan élève composante Maths'!Q$2,"")</f>
        <v/>
      </c>
      <c r="AJ18" s="82" t="str">
        <f>IF('Bilan élève composante Maths'!Q$13=3,'Bilan élève composante Maths'!Q$2,"")</f>
        <v/>
      </c>
      <c r="AK18" s="82" t="str">
        <f>IF('Bilan élève composante Maths'!Q$13=4,'Bilan élève composante Maths'!Q$2,"")</f>
        <v/>
      </c>
      <c r="AL18" s="222"/>
      <c r="AM18" s="82" t="str">
        <f>IF('Bilan élève composante Maths'!Q$14=1,'Bilan élève composante Maths'!Q$2,"")</f>
        <v/>
      </c>
      <c r="AN18" s="82" t="str">
        <f>IF('Bilan élève composante Maths'!Q$14=2,'Bilan élève composante Maths'!Q$2,"")</f>
        <v/>
      </c>
      <c r="AO18" s="82" t="str">
        <f>IF('Bilan élève composante Maths'!Q$14=3,'Bilan élève composante Maths'!Q$2,"")</f>
        <v/>
      </c>
      <c r="AP18" s="82" t="str">
        <f>IF('Bilan élève composante Maths'!Q$14=4,'Bilan élève composante Maths'!Q$2,"")</f>
        <v/>
      </c>
    </row>
    <row r="19" spans="1:42" x14ac:dyDescent="0.25">
      <c r="A19" s="13">
        <v>16</v>
      </c>
      <c r="B19" s="197"/>
      <c r="C19" s="205"/>
      <c r="D19" s="83" t="str">
        <f>IF('Bilan élève composante Maths'!R$5=1,'Bilan élève composante Maths'!R$2,"")</f>
        <v/>
      </c>
      <c r="E19" s="83" t="str">
        <f>IF('Bilan élève composante Maths'!R$5=2,'Bilan élève composante Maths'!R$2,"")</f>
        <v/>
      </c>
      <c r="F19" s="83" t="str">
        <f>IF('Bilan élève composante Maths'!R$5=3,'Bilan élève composante Maths'!R$2,"")</f>
        <v/>
      </c>
      <c r="G19" s="84" t="str">
        <f>IF('Bilan élève composante Maths'!R$5=4,'Bilan élève composante Maths'!R$2,"")</f>
        <v/>
      </c>
      <c r="H19" s="201"/>
      <c r="I19" s="83" t="str">
        <f>IF('Bilan élève composante Maths'!R$6=1,'Bilan élève composante Maths'!R$2,"")</f>
        <v/>
      </c>
      <c r="J19" s="83" t="str">
        <f>IF('Bilan élève composante Maths'!R$6=2,'Bilan élève composante Maths'!R$2,"")</f>
        <v/>
      </c>
      <c r="K19" s="83" t="str">
        <f>IF('Bilan élève composante Maths'!R$6=3,'Bilan élève composante Maths'!R$2,"")</f>
        <v/>
      </c>
      <c r="L19" s="83" t="str">
        <f>IF('Bilan élève composante Maths'!R$6=4,'Bilan élève composante Maths'!R$2,"")</f>
        <v/>
      </c>
      <c r="M19" s="203"/>
      <c r="N19" s="83" t="str">
        <f>IF('Bilan élève composante Maths'!R$7=1,'Bilan élève composante Maths'!R$2,"")</f>
        <v/>
      </c>
      <c r="O19" s="83" t="str">
        <f>IF('Bilan élève composante Maths'!R$7=2,'Bilan élève composante Maths'!R$2,"")</f>
        <v/>
      </c>
      <c r="P19" s="83" t="str">
        <f>IF('Bilan élève composante Maths'!R$7=3,'Bilan élève composante Maths'!R$2,"")</f>
        <v/>
      </c>
      <c r="Q19" s="83" t="str">
        <f>IF('Bilan élève composante Maths'!R$7=4,'Bilan élève composante Maths'!R$2,"")</f>
        <v/>
      </c>
      <c r="R19" s="201"/>
      <c r="S19" s="83" t="str">
        <f>IF('Bilan élève composante Maths'!R$8=1,'Bilan élève composante Maths'!R$2,"")</f>
        <v/>
      </c>
      <c r="T19" s="83" t="str">
        <f>IF('Bilan élève composante Maths'!R$8=2,'Bilan élève composante Maths'!R$2,"")</f>
        <v/>
      </c>
      <c r="U19" s="83" t="str">
        <f>IF('Bilan élève composante Maths'!R$8=3,'Bilan élève composante Maths'!R$2,"")</f>
        <v/>
      </c>
      <c r="V19" s="83" t="str">
        <f>IF('Bilan élève composante Maths'!R$8=4,'Bilan élève composante Maths'!R$2,"")</f>
        <v/>
      </c>
      <c r="W19" s="199"/>
      <c r="X19" s="83" t="str">
        <f>IF('Bilan élève composante Maths'!R$10=1,'Bilan élève composante Maths'!R$2,"")</f>
        <v/>
      </c>
      <c r="Y19" s="83" t="str">
        <f>IF('Bilan élève composante Maths'!R$10=2,'Bilan élève composante Maths'!R$2,"")</f>
        <v/>
      </c>
      <c r="Z19" s="83" t="str">
        <f>IF('Bilan élève composante Maths'!R$10=3,'Bilan élève composante Maths'!R$2,"")</f>
        <v/>
      </c>
      <c r="AA19" s="83" t="str">
        <f>IF('Bilan élève composante Maths'!R$10=4,'Bilan élève composante Maths'!R$2,"")</f>
        <v/>
      </c>
      <c r="AB19" s="222"/>
      <c r="AC19" s="82" t="str">
        <f>IF('Bilan élève composante Maths'!R$11=1,'Bilan élève composante Maths'!R$2,"")</f>
        <v/>
      </c>
      <c r="AD19" s="82" t="str">
        <f>IF('Bilan élève composante Maths'!R$11=2,'Bilan élève composante Maths'!R$2,"")</f>
        <v/>
      </c>
      <c r="AE19" s="82" t="str">
        <f>IF('Bilan élève composante Maths'!R$11=3,'Bilan élève composante Maths'!R$2,"")</f>
        <v/>
      </c>
      <c r="AF19" s="82" t="str">
        <f>IF('Bilan élève composante Maths'!R$11=4,'Bilan élève composante Maths'!R$2,"")</f>
        <v/>
      </c>
      <c r="AG19" s="199"/>
      <c r="AH19" s="82" t="str">
        <f>IF('Bilan élève composante Maths'!R$13=1,'Bilan élève composante Maths'!R$2,"")</f>
        <v/>
      </c>
      <c r="AI19" s="82" t="str">
        <f>IF('Bilan élève composante Maths'!R$13=2,'Bilan élève composante Maths'!R$2,"")</f>
        <v/>
      </c>
      <c r="AJ19" s="82" t="str">
        <f>IF('Bilan élève composante Maths'!R$13=3,'Bilan élève composante Maths'!R$2,"")</f>
        <v/>
      </c>
      <c r="AK19" s="82" t="str">
        <f>IF('Bilan élève composante Maths'!R$13=4,'Bilan élève composante Maths'!R$2,"")</f>
        <v/>
      </c>
      <c r="AL19" s="222"/>
      <c r="AM19" s="82" t="str">
        <f>IF('Bilan élève composante Maths'!R$14=1,'Bilan élève composante Maths'!R$2,"")</f>
        <v/>
      </c>
      <c r="AN19" s="82" t="str">
        <f>IF('Bilan élève composante Maths'!R$14=2,'Bilan élève composante Maths'!R$2,"")</f>
        <v/>
      </c>
      <c r="AO19" s="82" t="str">
        <f>IF('Bilan élève composante Maths'!R$14=3,'Bilan élève composante Maths'!R$2,"")</f>
        <v/>
      </c>
      <c r="AP19" s="82" t="str">
        <f>IF('Bilan élève composante Maths'!R$14=4,'Bilan élève composante Maths'!R$2,"")</f>
        <v/>
      </c>
    </row>
    <row r="20" spans="1:42" x14ac:dyDescent="0.25">
      <c r="A20" s="13">
        <v>17</v>
      </c>
      <c r="B20" s="197"/>
      <c r="C20" s="205"/>
      <c r="D20" s="83" t="str">
        <f>IF('Bilan élève composante Maths'!S$5=1,'Bilan élève composante Maths'!S$2,"")</f>
        <v/>
      </c>
      <c r="E20" s="83" t="str">
        <f>IF('Bilan élève composante Maths'!S$5=2,'Bilan élève composante Maths'!S$2,"")</f>
        <v/>
      </c>
      <c r="F20" s="83" t="str">
        <f>IF('Bilan élève composante Maths'!S$5=3,'Bilan élève composante Maths'!S$2,"")</f>
        <v/>
      </c>
      <c r="G20" s="84" t="str">
        <f>IF('Bilan élève composante Maths'!S$5=4,'Bilan élève composante Maths'!S$2,"")</f>
        <v/>
      </c>
      <c r="H20" s="201"/>
      <c r="I20" s="83" t="str">
        <f>IF('Bilan élève composante Maths'!S$6=1,'Bilan élève composante Maths'!S$2,"")</f>
        <v/>
      </c>
      <c r="J20" s="83" t="str">
        <f>IF('Bilan élève composante Maths'!S$6=2,'Bilan élève composante Maths'!S$2,"")</f>
        <v/>
      </c>
      <c r="K20" s="83" t="str">
        <f>IF('Bilan élève composante Maths'!S$6=3,'Bilan élève composante Maths'!S$2,"")</f>
        <v/>
      </c>
      <c r="L20" s="83" t="str">
        <f>IF('Bilan élève composante Maths'!S$6=4,'Bilan élève composante Maths'!S$2,"")</f>
        <v/>
      </c>
      <c r="M20" s="203"/>
      <c r="N20" s="83" t="str">
        <f>IF('Bilan élève composante Maths'!S$7=1,'Bilan élève composante Maths'!S$2,"")</f>
        <v/>
      </c>
      <c r="O20" s="83" t="str">
        <f>IF('Bilan élève composante Maths'!S$7=2,'Bilan élève composante Maths'!S$2,"")</f>
        <v/>
      </c>
      <c r="P20" s="83" t="str">
        <f>IF('Bilan élève composante Maths'!S$7=3,'Bilan élève composante Maths'!S$2,"")</f>
        <v/>
      </c>
      <c r="Q20" s="83" t="str">
        <f>IF('Bilan élève composante Maths'!S$7=4,'Bilan élève composante Maths'!S$2,"")</f>
        <v/>
      </c>
      <c r="R20" s="201"/>
      <c r="S20" s="83" t="str">
        <f>IF('Bilan élève composante Maths'!S$8=1,'Bilan élève composante Maths'!S$2,"")</f>
        <v/>
      </c>
      <c r="T20" s="83" t="str">
        <f>IF('Bilan élève composante Maths'!S$8=2,'Bilan élève composante Maths'!S$2,"")</f>
        <v/>
      </c>
      <c r="U20" s="83" t="str">
        <f>IF('Bilan élève composante Maths'!S$8=3,'Bilan élève composante Maths'!S$2,"")</f>
        <v/>
      </c>
      <c r="V20" s="83" t="str">
        <f>IF('Bilan élève composante Maths'!S$8=4,'Bilan élève composante Maths'!S$2,"")</f>
        <v/>
      </c>
      <c r="W20" s="199"/>
      <c r="X20" s="83" t="str">
        <f>IF('Bilan élève composante Maths'!S$10=1,'Bilan élève composante Maths'!S$2,"")</f>
        <v/>
      </c>
      <c r="Y20" s="83" t="str">
        <f>IF('Bilan élève composante Maths'!S$10=2,'Bilan élève composante Maths'!S$2,"")</f>
        <v/>
      </c>
      <c r="Z20" s="83" t="str">
        <f>IF('Bilan élève composante Maths'!S$10=3,'Bilan élève composante Maths'!S$2,"")</f>
        <v/>
      </c>
      <c r="AA20" s="83" t="str">
        <f>IF('Bilan élève composante Maths'!S$10=4,'Bilan élève composante Maths'!S$2,"")</f>
        <v/>
      </c>
      <c r="AB20" s="222"/>
      <c r="AC20" s="82" t="str">
        <f>IF('Bilan élève composante Maths'!S$11=1,'Bilan élève composante Maths'!S$2,"")</f>
        <v/>
      </c>
      <c r="AD20" s="82" t="str">
        <f>IF('Bilan élève composante Maths'!S$11=2,'Bilan élève composante Maths'!S$2,"")</f>
        <v/>
      </c>
      <c r="AE20" s="82" t="str">
        <f>IF('Bilan élève composante Maths'!S$11=3,'Bilan élève composante Maths'!S$2,"")</f>
        <v/>
      </c>
      <c r="AF20" s="82" t="str">
        <f>IF('Bilan élève composante Maths'!S$11=4,'Bilan élève composante Maths'!S$2,"")</f>
        <v/>
      </c>
      <c r="AG20" s="199"/>
      <c r="AH20" s="82" t="str">
        <f>IF('Bilan élève composante Maths'!S$13=1,'Bilan élève composante Maths'!S$2,"")</f>
        <v/>
      </c>
      <c r="AI20" s="82" t="str">
        <f>IF('Bilan élève composante Maths'!S$13=2,'Bilan élève composante Maths'!S$2,"")</f>
        <v/>
      </c>
      <c r="AJ20" s="82" t="str">
        <f>IF('Bilan élève composante Maths'!S$13=3,'Bilan élève composante Maths'!S$2,"")</f>
        <v/>
      </c>
      <c r="AK20" s="82" t="str">
        <f>IF('Bilan élève composante Maths'!S$13=4,'Bilan élève composante Maths'!S$2,"")</f>
        <v/>
      </c>
      <c r="AL20" s="222"/>
      <c r="AM20" s="82" t="str">
        <f>IF('Bilan élève composante Maths'!S$14=1,'Bilan élève composante Maths'!S$2,"")</f>
        <v/>
      </c>
      <c r="AN20" s="82" t="str">
        <f>IF('Bilan élève composante Maths'!S$14=2,'Bilan élève composante Maths'!S$2,"")</f>
        <v/>
      </c>
      <c r="AO20" s="82" t="str">
        <f>IF('Bilan élève composante Maths'!S$14=3,'Bilan élève composante Maths'!S$2,"")</f>
        <v/>
      </c>
      <c r="AP20" s="82" t="str">
        <f>IF('Bilan élève composante Maths'!S$14=4,'Bilan élève composante Maths'!S$2,"")</f>
        <v/>
      </c>
    </row>
    <row r="21" spans="1:42" x14ac:dyDescent="0.25">
      <c r="A21" s="13">
        <v>18</v>
      </c>
      <c r="B21" s="197"/>
      <c r="C21" s="205"/>
      <c r="D21" s="83" t="str">
        <f>IF('Bilan élève composante Maths'!T$5=1,'Bilan élève composante Maths'!T$2,"")</f>
        <v/>
      </c>
      <c r="E21" s="83" t="str">
        <f>IF('Bilan élève composante Maths'!T$5=2,'Bilan élève composante Maths'!T$2,"")</f>
        <v/>
      </c>
      <c r="F21" s="83" t="str">
        <f>IF('Bilan élève composante Maths'!T$5=3,'Bilan élève composante Maths'!T$2,"")</f>
        <v/>
      </c>
      <c r="G21" s="84" t="str">
        <f>IF('Bilan élève composante Maths'!T$5=4,'Bilan élève composante Maths'!T$2,"")</f>
        <v/>
      </c>
      <c r="H21" s="201"/>
      <c r="I21" s="83" t="str">
        <f>IF('Bilan élève composante Maths'!T$6=1,'Bilan élève composante Maths'!T$2,"")</f>
        <v/>
      </c>
      <c r="J21" s="83" t="str">
        <f>IF('Bilan élève composante Maths'!T$6=2,'Bilan élève composante Maths'!T$2,"")</f>
        <v/>
      </c>
      <c r="K21" s="83" t="str">
        <f>IF('Bilan élève composante Maths'!T$6=3,'Bilan élève composante Maths'!T$2,"")</f>
        <v/>
      </c>
      <c r="L21" s="83" t="str">
        <f>IF('Bilan élève composante Maths'!T$6=4,'Bilan élève composante Maths'!T$2,"")</f>
        <v/>
      </c>
      <c r="M21" s="203"/>
      <c r="N21" s="83" t="str">
        <f>IF('Bilan élève composante Maths'!T$7=1,'Bilan élève composante Maths'!T$2,"")</f>
        <v/>
      </c>
      <c r="O21" s="83" t="str">
        <f>IF('Bilan élève composante Maths'!T$7=2,'Bilan élève composante Maths'!T$2,"")</f>
        <v/>
      </c>
      <c r="P21" s="83" t="str">
        <f>IF('Bilan élève composante Maths'!T$7=3,'Bilan élève composante Maths'!T$2,"")</f>
        <v/>
      </c>
      <c r="Q21" s="83" t="str">
        <f>IF('Bilan élève composante Maths'!T$7=4,'Bilan élève composante Maths'!T$2,"")</f>
        <v/>
      </c>
      <c r="R21" s="201"/>
      <c r="S21" s="83" t="str">
        <f>IF('Bilan élève composante Maths'!T$8=1,'Bilan élève composante Maths'!T$2,"")</f>
        <v/>
      </c>
      <c r="T21" s="83" t="str">
        <f>IF('Bilan élève composante Maths'!T$8=2,'Bilan élève composante Maths'!T$2,"")</f>
        <v/>
      </c>
      <c r="U21" s="83" t="str">
        <f>IF('Bilan élève composante Maths'!T$8=3,'Bilan élève composante Maths'!T$2,"")</f>
        <v/>
      </c>
      <c r="V21" s="83" t="str">
        <f>IF('Bilan élève composante Maths'!T$8=4,'Bilan élève composante Maths'!T$2,"")</f>
        <v/>
      </c>
      <c r="W21" s="199"/>
      <c r="X21" s="83" t="str">
        <f>IF('Bilan élève composante Maths'!T$10=1,'Bilan élève composante Maths'!T$2,"")</f>
        <v/>
      </c>
      <c r="Y21" s="83" t="str">
        <f>IF('Bilan élève composante Maths'!T$10=2,'Bilan élève composante Maths'!T$2,"")</f>
        <v/>
      </c>
      <c r="Z21" s="83" t="str">
        <f>IF('Bilan élève composante Maths'!T$10=3,'Bilan élève composante Maths'!T$2,"")</f>
        <v/>
      </c>
      <c r="AA21" s="83" t="str">
        <f>IF('Bilan élève composante Maths'!T$10=4,'Bilan élève composante Maths'!T$2,"")</f>
        <v/>
      </c>
      <c r="AB21" s="222"/>
      <c r="AC21" s="82" t="str">
        <f>IF('Bilan élève composante Maths'!T$11=1,'Bilan élève composante Maths'!T$2,"")</f>
        <v/>
      </c>
      <c r="AD21" s="82" t="str">
        <f>IF('Bilan élève composante Maths'!T$11=2,'Bilan élève composante Maths'!T$2,"")</f>
        <v/>
      </c>
      <c r="AE21" s="82" t="str">
        <f>IF('Bilan élève composante Maths'!T$11=3,'Bilan élève composante Maths'!T$2,"")</f>
        <v/>
      </c>
      <c r="AF21" s="82" t="str">
        <f>IF('Bilan élève composante Maths'!T$11=4,'Bilan élève composante Maths'!T$2,"")</f>
        <v/>
      </c>
      <c r="AG21" s="199"/>
      <c r="AH21" s="82" t="str">
        <f>IF('Bilan élève composante Maths'!T$13=1,'Bilan élève composante Maths'!T$2,"")</f>
        <v/>
      </c>
      <c r="AI21" s="82" t="str">
        <f>IF('Bilan élève composante Maths'!T$13=2,'Bilan élève composante Maths'!T$2,"")</f>
        <v/>
      </c>
      <c r="AJ21" s="82" t="str">
        <f>IF('Bilan élève composante Maths'!T$13=3,'Bilan élève composante Maths'!T$2,"")</f>
        <v/>
      </c>
      <c r="AK21" s="82" t="str">
        <f>IF('Bilan élève composante Maths'!T$13=4,'Bilan élève composante Maths'!T$2,"")</f>
        <v/>
      </c>
      <c r="AL21" s="222"/>
      <c r="AM21" s="82" t="str">
        <f>IF('Bilan élève composante Maths'!T$14=1,'Bilan élève composante Maths'!T$2,"")</f>
        <v/>
      </c>
      <c r="AN21" s="82" t="str">
        <f>IF('Bilan élève composante Maths'!T$14=2,'Bilan élève composante Maths'!T$2,"")</f>
        <v/>
      </c>
      <c r="AO21" s="82" t="str">
        <f>IF('Bilan élève composante Maths'!T$14=3,'Bilan élève composante Maths'!T$2,"")</f>
        <v/>
      </c>
      <c r="AP21" s="82" t="str">
        <f>IF('Bilan élève composante Maths'!T$14=4,'Bilan élève composante Maths'!T$2,"")</f>
        <v/>
      </c>
    </row>
    <row r="22" spans="1:42" x14ac:dyDescent="0.25">
      <c r="A22" s="13">
        <v>19</v>
      </c>
      <c r="B22" s="197"/>
      <c r="C22" s="205"/>
      <c r="D22" s="83" t="str">
        <f>IF('Bilan élève composante Maths'!U$5=1,'Bilan élève composante Maths'!U$2,"")</f>
        <v/>
      </c>
      <c r="E22" s="83" t="str">
        <f>IF('Bilan élève composante Maths'!U$5=2,'Bilan élève composante Maths'!U$2,"")</f>
        <v/>
      </c>
      <c r="F22" s="83" t="str">
        <f>IF('Bilan élève composante Maths'!U$5=3,'Bilan élève composante Maths'!U$2,"")</f>
        <v/>
      </c>
      <c r="G22" s="84" t="str">
        <f>IF('Bilan élève composante Maths'!U$5=4,'Bilan élève composante Maths'!U$2,"")</f>
        <v/>
      </c>
      <c r="H22" s="201"/>
      <c r="I22" s="83" t="str">
        <f>IF('Bilan élève composante Maths'!U$6=1,'Bilan élève composante Maths'!U$2,"")</f>
        <v/>
      </c>
      <c r="J22" s="83" t="str">
        <f>IF('Bilan élève composante Maths'!U$6=2,'Bilan élève composante Maths'!U$2,"")</f>
        <v/>
      </c>
      <c r="K22" s="83" t="str">
        <f>IF('Bilan élève composante Maths'!U$6=3,'Bilan élève composante Maths'!U$2,"")</f>
        <v/>
      </c>
      <c r="L22" s="83" t="str">
        <f>IF('Bilan élève composante Maths'!U$6=4,'Bilan élève composante Maths'!U$2,"")</f>
        <v/>
      </c>
      <c r="M22" s="203"/>
      <c r="N22" s="83" t="str">
        <f>IF('Bilan élève composante Maths'!U$7=1,'Bilan élève composante Maths'!U$2,"")</f>
        <v/>
      </c>
      <c r="O22" s="83" t="str">
        <f>IF('Bilan élève composante Maths'!U$7=2,'Bilan élève composante Maths'!U$2,"")</f>
        <v/>
      </c>
      <c r="P22" s="83" t="str">
        <f>IF('Bilan élève composante Maths'!U$7=3,'Bilan élève composante Maths'!U$2,"")</f>
        <v/>
      </c>
      <c r="Q22" s="83" t="str">
        <f>IF('Bilan élève composante Maths'!U$7=4,'Bilan élève composante Maths'!U$2,"")</f>
        <v/>
      </c>
      <c r="R22" s="201"/>
      <c r="S22" s="83" t="str">
        <f>IF('Bilan élève composante Maths'!U$8=1,'Bilan élève composante Maths'!U$2,"")</f>
        <v/>
      </c>
      <c r="T22" s="83" t="str">
        <f>IF('Bilan élève composante Maths'!U$8=2,'Bilan élève composante Maths'!U$2,"")</f>
        <v/>
      </c>
      <c r="U22" s="83" t="str">
        <f>IF('Bilan élève composante Maths'!U$8=3,'Bilan élève composante Maths'!U$2,"")</f>
        <v/>
      </c>
      <c r="V22" s="83" t="str">
        <f>IF('Bilan élève composante Maths'!U$8=4,'Bilan élève composante Maths'!U$2,"")</f>
        <v/>
      </c>
      <c r="W22" s="199"/>
      <c r="X22" s="83" t="str">
        <f>IF('Bilan élève composante Maths'!U$10=1,'Bilan élève composante Maths'!U$2,"")</f>
        <v/>
      </c>
      <c r="Y22" s="83" t="str">
        <f>IF('Bilan élève composante Maths'!U$10=2,'Bilan élève composante Maths'!U$2,"")</f>
        <v/>
      </c>
      <c r="Z22" s="83" t="str">
        <f>IF('Bilan élève composante Maths'!U$10=3,'Bilan élève composante Maths'!U$2,"")</f>
        <v/>
      </c>
      <c r="AA22" s="83" t="str">
        <f>IF('Bilan élève composante Maths'!U$10=4,'Bilan élève composante Maths'!U$2,"")</f>
        <v/>
      </c>
      <c r="AB22" s="222"/>
      <c r="AC22" s="82" t="str">
        <f>IF('Bilan élève composante Maths'!U$11=1,'Bilan élève composante Maths'!U$2,"")</f>
        <v/>
      </c>
      <c r="AD22" s="82" t="str">
        <f>IF('Bilan élève composante Maths'!U$11=2,'Bilan élève composante Maths'!U$2,"")</f>
        <v/>
      </c>
      <c r="AE22" s="82" t="str">
        <f>IF('Bilan élève composante Maths'!U$11=3,'Bilan élève composante Maths'!U$2,"")</f>
        <v/>
      </c>
      <c r="AF22" s="82" t="str">
        <f>IF('Bilan élève composante Maths'!U$11=4,'Bilan élève composante Maths'!U$2,"")</f>
        <v/>
      </c>
      <c r="AG22" s="199"/>
      <c r="AH22" s="82" t="str">
        <f>IF('Bilan élève composante Maths'!U$13=1,'Bilan élève composante Maths'!U$2,"")</f>
        <v/>
      </c>
      <c r="AI22" s="82" t="str">
        <f>IF('Bilan élève composante Maths'!U$13=2,'Bilan élève composante Maths'!U$2,"")</f>
        <v/>
      </c>
      <c r="AJ22" s="82" t="str">
        <f>IF('Bilan élève composante Maths'!U$13=3,'Bilan élève composante Maths'!U$2,"")</f>
        <v/>
      </c>
      <c r="AK22" s="82" t="str">
        <f>IF('Bilan élève composante Maths'!U$13=4,'Bilan élève composante Maths'!U$2,"")</f>
        <v/>
      </c>
      <c r="AL22" s="222"/>
      <c r="AM22" s="82" t="str">
        <f>IF('Bilan élève composante Maths'!U$14=1,'Bilan élève composante Maths'!U$2,"")</f>
        <v/>
      </c>
      <c r="AN22" s="82" t="str">
        <f>IF('Bilan élève composante Maths'!U$14=2,'Bilan élève composante Maths'!U$2,"")</f>
        <v/>
      </c>
      <c r="AO22" s="82" t="str">
        <f>IF('Bilan élève composante Maths'!U$14=3,'Bilan élève composante Maths'!U$2,"")</f>
        <v/>
      </c>
      <c r="AP22" s="82" t="str">
        <f>IF('Bilan élève composante Maths'!U$14=4,'Bilan élève composante Maths'!U$2,"")</f>
        <v/>
      </c>
    </row>
    <row r="23" spans="1:42" x14ac:dyDescent="0.25">
      <c r="A23" s="13">
        <v>20</v>
      </c>
      <c r="B23" s="197"/>
      <c r="C23" s="205"/>
      <c r="D23" s="83" t="str">
        <f>IF('Bilan élève composante Maths'!V$5=1,'Bilan élève composante Maths'!V$2,"")</f>
        <v/>
      </c>
      <c r="E23" s="83" t="str">
        <f>IF('Bilan élève composante Maths'!V$5=2,'Bilan élève composante Maths'!V$2,"")</f>
        <v/>
      </c>
      <c r="F23" s="83" t="str">
        <f>IF('Bilan élève composante Maths'!V$5=3,'Bilan élève composante Maths'!V$2,"")</f>
        <v/>
      </c>
      <c r="G23" s="84" t="str">
        <f>IF('Bilan élève composante Maths'!V$5=4,'Bilan élève composante Maths'!V$2,"")</f>
        <v/>
      </c>
      <c r="H23" s="201"/>
      <c r="I23" s="83" t="str">
        <f>IF('Bilan élève composante Maths'!V$6=1,'Bilan élève composante Maths'!V$2,"")</f>
        <v/>
      </c>
      <c r="J23" s="83" t="str">
        <f>IF('Bilan élève composante Maths'!V$6=2,'Bilan élève composante Maths'!V$2,"")</f>
        <v/>
      </c>
      <c r="K23" s="83" t="str">
        <f>IF('Bilan élève composante Maths'!V$6=3,'Bilan élève composante Maths'!V$2,"")</f>
        <v/>
      </c>
      <c r="L23" s="83" t="str">
        <f>IF('Bilan élève composante Maths'!V$6=4,'Bilan élève composante Maths'!V$2,"")</f>
        <v/>
      </c>
      <c r="M23" s="203"/>
      <c r="N23" s="83" t="str">
        <f>IF('Bilan élève composante Maths'!V$7=1,'Bilan élève composante Maths'!V$2,"")</f>
        <v/>
      </c>
      <c r="O23" s="83" t="str">
        <f>IF('Bilan élève composante Maths'!V$7=2,'Bilan élève composante Maths'!V$2,"")</f>
        <v/>
      </c>
      <c r="P23" s="83" t="str">
        <f>IF('Bilan élève composante Maths'!V$7=3,'Bilan élève composante Maths'!V$2,"")</f>
        <v/>
      </c>
      <c r="Q23" s="83" t="str">
        <f>IF('Bilan élève composante Maths'!V$7=4,'Bilan élève composante Maths'!V$2,"")</f>
        <v/>
      </c>
      <c r="R23" s="201"/>
      <c r="S23" s="83" t="str">
        <f>IF('Bilan élève composante Maths'!V$8=1,'Bilan élève composante Maths'!V$2,"")</f>
        <v/>
      </c>
      <c r="T23" s="83" t="str">
        <f>IF('Bilan élève composante Maths'!V$8=2,'Bilan élève composante Maths'!V$2,"")</f>
        <v/>
      </c>
      <c r="U23" s="83" t="str">
        <f>IF('Bilan élève composante Maths'!V$8=3,'Bilan élève composante Maths'!V$2,"")</f>
        <v/>
      </c>
      <c r="V23" s="83" t="str">
        <f>IF('Bilan élève composante Maths'!V$8=4,'Bilan élève composante Maths'!V$2,"")</f>
        <v/>
      </c>
      <c r="W23" s="199"/>
      <c r="X23" s="83" t="str">
        <f>IF('Bilan élève composante Maths'!V$10=1,'Bilan élève composante Maths'!V$2,"")</f>
        <v/>
      </c>
      <c r="Y23" s="83" t="str">
        <f>IF('Bilan élève composante Maths'!V$10=2,'Bilan élève composante Maths'!V$2,"")</f>
        <v/>
      </c>
      <c r="Z23" s="83" t="str">
        <f>IF('Bilan élève composante Maths'!V$10=3,'Bilan élève composante Maths'!V$2,"")</f>
        <v/>
      </c>
      <c r="AA23" s="83" t="str">
        <f>IF('Bilan élève composante Maths'!V$10=4,'Bilan élève composante Maths'!V$2,"")</f>
        <v/>
      </c>
      <c r="AB23" s="222"/>
      <c r="AC23" s="82" t="str">
        <f>IF('Bilan élève composante Maths'!V$11=1,'Bilan élève composante Maths'!V$2,"")</f>
        <v/>
      </c>
      <c r="AD23" s="82" t="str">
        <f>IF('Bilan élève composante Maths'!V$11=2,'Bilan élève composante Maths'!V$2,"")</f>
        <v/>
      </c>
      <c r="AE23" s="82" t="str">
        <f>IF('Bilan élève composante Maths'!V$11=3,'Bilan élève composante Maths'!V$2,"")</f>
        <v/>
      </c>
      <c r="AF23" s="82" t="str">
        <f>IF('Bilan élève composante Maths'!V$11=4,'Bilan élève composante Maths'!V$2,"")</f>
        <v/>
      </c>
      <c r="AG23" s="199"/>
      <c r="AH23" s="82" t="str">
        <f>IF('Bilan élève composante Maths'!V$13=1,'Bilan élève composante Maths'!V$2,"")</f>
        <v/>
      </c>
      <c r="AI23" s="82" t="str">
        <f>IF('Bilan élève composante Maths'!V$13=2,'Bilan élève composante Maths'!V$2,"")</f>
        <v/>
      </c>
      <c r="AJ23" s="82" t="str">
        <f>IF('Bilan élève composante Maths'!V$13=3,'Bilan élève composante Maths'!V$2,"")</f>
        <v/>
      </c>
      <c r="AK23" s="82" t="str">
        <f>IF('Bilan élève composante Maths'!V$13=4,'Bilan élève composante Maths'!V$2,"")</f>
        <v/>
      </c>
      <c r="AL23" s="222"/>
      <c r="AM23" s="82" t="str">
        <f>IF('Bilan élève composante Maths'!V$14=1,'Bilan élève composante Maths'!V$2,"")</f>
        <v/>
      </c>
      <c r="AN23" s="82" t="str">
        <f>IF('Bilan élève composante Maths'!V$14=2,'Bilan élève composante Maths'!V$2,"")</f>
        <v/>
      </c>
      <c r="AO23" s="82" t="str">
        <f>IF('Bilan élève composante Maths'!V$14=3,'Bilan élève composante Maths'!V$2,"")</f>
        <v/>
      </c>
      <c r="AP23" s="82" t="str">
        <f>IF('Bilan élève composante Maths'!V$14=4,'Bilan élève composante Maths'!V$2,"")</f>
        <v/>
      </c>
    </row>
    <row r="24" spans="1:42" x14ac:dyDescent="0.25">
      <c r="A24" s="13">
        <v>21</v>
      </c>
      <c r="B24" s="197"/>
      <c r="C24" s="205"/>
      <c r="D24" s="83" t="str">
        <f>IF('Bilan élève composante Maths'!W$5=1,'Bilan élève composante Maths'!W$2,"")</f>
        <v/>
      </c>
      <c r="E24" s="83" t="str">
        <f>IF('Bilan élève composante Maths'!W$5=2,'Bilan élève composante Maths'!W$2,"")</f>
        <v/>
      </c>
      <c r="F24" s="83" t="str">
        <f>IF('Bilan élève composante Maths'!W$5=3,'Bilan élève composante Maths'!W$2,"")</f>
        <v/>
      </c>
      <c r="G24" s="84" t="str">
        <f>IF('Bilan élève composante Maths'!W$5=4,'Bilan élève composante Maths'!W$2,"")</f>
        <v/>
      </c>
      <c r="H24" s="201"/>
      <c r="I24" s="83" t="str">
        <f>IF('Bilan élève composante Maths'!W$6=1,'Bilan élève composante Maths'!W$2,"")</f>
        <v/>
      </c>
      <c r="J24" s="83" t="str">
        <f>IF('Bilan élève composante Maths'!W$6=2,'Bilan élève composante Maths'!W$2,"")</f>
        <v/>
      </c>
      <c r="K24" s="83" t="str">
        <f>IF('Bilan élève composante Maths'!W$6=3,'Bilan élève composante Maths'!W$2,"")</f>
        <v/>
      </c>
      <c r="L24" s="83" t="str">
        <f>IF('Bilan élève composante Maths'!W$6=4,'Bilan élève composante Maths'!W$2,"")</f>
        <v/>
      </c>
      <c r="M24" s="203"/>
      <c r="N24" s="83" t="str">
        <f>IF('Bilan élève composante Maths'!W$7=1,'Bilan élève composante Maths'!W$2,"")</f>
        <v/>
      </c>
      <c r="O24" s="83" t="str">
        <f>IF('Bilan élève composante Maths'!W$7=2,'Bilan élève composante Maths'!W$2,"")</f>
        <v/>
      </c>
      <c r="P24" s="83" t="str">
        <f>IF('Bilan élève composante Maths'!W$7=3,'Bilan élève composante Maths'!W$2,"")</f>
        <v/>
      </c>
      <c r="Q24" s="83" t="str">
        <f>IF('Bilan élève composante Maths'!W$7=4,'Bilan élève composante Maths'!W$2,"")</f>
        <v/>
      </c>
      <c r="R24" s="201"/>
      <c r="S24" s="83" t="str">
        <f>IF('Bilan élève composante Maths'!W$8=1,'Bilan élève composante Maths'!W$2,"")</f>
        <v/>
      </c>
      <c r="T24" s="83" t="str">
        <f>IF('Bilan élève composante Maths'!W$8=2,'Bilan élève composante Maths'!W$2,"")</f>
        <v/>
      </c>
      <c r="U24" s="83" t="str">
        <f>IF('Bilan élève composante Maths'!W$8=3,'Bilan élève composante Maths'!W$2,"")</f>
        <v/>
      </c>
      <c r="V24" s="83" t="str">
        <f>IF('Bilan élève composante Maths'!W$8=4,'Bilan élève composante Maths'!W$2,"")</f>
        <v/>
      </c>
      <c r="W24" s="199"/>
      <c r="X24" s="83" t="str">
        <f>IF('Bilan élève composante Maths'!W$10=1,'Bilan élève composante Maths'!W$2,"")</f>
        <v/>
      </c>
      <c r="Y24" s="83" t="str">
        <f>IF('Bilan élève composante Maths'!W$10=2,'Bilan élève composante Maths'!W$2,"")</f>
        <v/>
      </c>
      <c r="Z24" s="83" t="str">
        <f>IF('Bilan élève composante Maths'!W$10=3,'Bilan élève composante Maths'!W$2,"")</f>
        <v/>
      </c>
      <c r="AA24" s="83" t="str">
        <f>IF('Bilan élève composante Maths'!W$10=4,'Bilan élève composante Maths'!W$2,"")</f>
        <v/>
      </c>
      <c r="AB24" s="222"/>
      <c r="AC24" s="82" t="str">
        <f>IF('Bilan élève composante Maths'!W$11=1,'Bilan élève composante Maths'!W$2,"")</f>
        <v/>
      </c>
      <c r="AD24" s="82" t="str">
        <f>IF('Bilan élève composante Maths'!W$11=2,'Bilan élève composante Maths'!W$2,"")</f>
        <v/>
      </c>
      <c r="AE24" s="82" t="str">
        <f>IF('Bilan élève composante Maths'!W$11=3,'Bilan élève composante Maths'!W$2,"")</f>
        <v/>
      </c>
      <c r="AF24" s="82" t="str">
        <f>IF('Bilan élève composante Maths'!W$11=4,'Bilan élève composante Maths'!W$2,"")</f>
        <v/>
      </c>
      <c r="AG24" s="199"/>
      <c r="AH24" s="82" t="str">
        <f>IF('Bilan élève composante Maths'!W$13=1,'Bilan élève composante Maths'!W$2,"")</f>
        <v/>
      </c>
      <c r="AI24" s="82" t="str">
        <f>IF('Bilan élève composante Maths'!W$13=2,'Bilan élève composante Maths'!W$2,"")</f>
        <v/>
      </c>
      <c r="AJ24" s="82" t="str">
        <f>IF('Bilan élève composante Maths'!W$13=3,'Bilan élève composante Maths'!W$2,"")</f>
        <v/>
      </c>
      <c r="AK24" s="82" t="str">
        <f>IF('Bilan élève composante Maths'!W$13=4,'Bilan élève composante Maths'!W$2,"")</f>
        <v/>
      </c>
      <c r="AL24" s="222"/>
      <c r="AM24" s="82" t="str">
        <f>IF('Bilan élève composante Maths'!W$14=1,'Bilan élève composante Maths'!W$2,"")</f>
        <v/>
      </c>
      <c r="AN24" s="82" t="str">
        <f>IF('Bilan élève composante Maths'!W$14=2,'Bilan élève composante Maths'!W$2,"")</f>
        <v/>
      </c>
      <c r="AO24" s="82" t="str">
        <f>IF('Bilan élève composante Maths'!W$14=3,'Bilan élève composante Maths'!W$2,"")</f>
        <v/>
      </c>
      <c r="AP24" s="82" t="str">
        <f>IF('Bilan élève composante Maths'!W$14=4,'Bilan élève composante Maths'!W$2,"")</f>
        <v/>
      </c>
    </row>
    <row r="25" spans="1:42" x14ac:dyDescent="0.25">
      <c r="A25" s="13">
        <v>22</v>
      </c>
      <c r="B25" s="197"/>
      <c r="C25" s="205"/>
      <c r="D25" s="83" t="str">
        <f>IF('Bilan élève composante Maths'!X$5=1,'Bilan élève composante Maths'!X$2,"")</f>
        <v/>
      </c>
      <c r="E25" s="83" t="str">
        <f>IF('Bilan élève composante Maths'!X$5=2,'Bilan élève composante Maths'!X$2,"")</f>
        <v/>
      </c>
      <c r="F25" s="83" t="str">
        <f>IF('Bilan élève composante Maths'!X$5=3,'Bilan élève composante Maths'!X$2,"")</f>
        <v/>
      </c>
      <c r="G25" s="84" t="str">
        <f>IF('Bilan élève composante Maths'!X$5=4,'Bilan élève composante Maths'!X$2,"")</f>
        <v/>
      </c>
      <c r="H25" s="201"/>
      <c r="I25" s="83" t="str">
        <f>IF('Bilan élève composante Maths'!X$6=1,'Bilan élève composante Maths'!X$2,"")</f>
        <v/>
      </c>
      <c r="J25" s="83" t="str">
        <f>IF('Bilan élève composante Maths'!X$6=2,'Bilan élève composante Maths'!X$2,"")</f>
        <v/>
      </c>
      <c r="K25" s="83" t="str">
        <f>IF('Bilan élève composante Maths'!X$6=3,'Bilan élève composante Maths'!X$2,"")</f>
        <v/>
      </c>
      <c r="L25" s="83" t="str">
        <f>IF('Bilan élève composante Maths'!X$6=4,'Bilan élève composante Maths'!X$2,"")</f>
        <v/>
      </c>
      <c r="M25" s="203"/>
      <c r="N25" s="83" t="str">
        <f>IF('Bilan élève composante Maths'!X$7=1,'Bilan élève composante Maths'!X$2,"")</f>
        <v/>
      </c>
      <c r="O25" s="83" t="str">
        <f>IF('Bilan élève composante Maths'!X$7=2,'Bilan élève composante Maths'!X$2,"")</f>
        <v/>
      </c>
      <c r="P25" s="83" t="str">
        <f>IF('Bilan élève composante Maths'!X$7=3,'Bilan élève composante Maths'!X$2,"")</f>
        <v/>
      </c>
      <c r="Q25" s="83" t="str">
        <f>IF('Bilan élève composante Maths'!X$7=4,'Bilan élève composante Maths'!X$2,"")</f>
        <v/>
      </c>
      <c r="R25" s="201"/>
      <c r="S25" s="83" t="str">
        <f>IF('Bilan élève composante Maths'!X$8=1,'Bilan élève composante Maths'!X$2,"")</f>
        <v/>
      </c>
      <c r="T25" s="83" t="str">
        <f>IF('Bilan élève composante Maths'!X$8=2,'Bilan élève composante Maths'!X$2,"")</f>
        <v/>
      </c>
      <c r="U25" s="83" t="str">
        <f>IF('Bilan élève composante Maths'!X$8=3,'Bilan élève composante Maths'!X$2,"")</f>
        <v/>
      </c>
      <c r="V25" s="83" t="str">
        <f>IF('Bilan élève composante Maths'!X$8=4,'Bilan élève composante Maths'!X$2,"")</f>
        <v/>
      </c>
      <c r="W25" s="199"/>
      <c r="X25" s="83" t="str">
        <f>IF('Bilan élève composante Maths'!X$10=1,'Bilan élève composante Maths'!X$2,"")</f>
        <v/>
      </c>
      <c r="Y25" s="83" t="str">
        <f>IF('Bilan élève composante Maths'!X$10=2,'Bilan élève composante Maths'!X$2,"")</f>
        <v/>
      </c>
      <c r="Z25" s="83" t="str">
        <f>IF('Bilan élève composante Maths'!X$10=3,'Bilan élève composante Maths'!X$2,"")</f>
        <v/>
      </c>
      <c r="AA25" s="83" t="str">
        <f>IF('Bilan élève composante Maths'!X$10=4,'Bilan élève composante Maths'!X$2,"")</f>
        <v/>
      </c>
      <c r="AB25" s="222"/>
      <c r="AC25" s="82" t="str">
        <f>IF('Bilan élève composante Maths'!X$11=1,'Bilan élève composante Maths'!X$2,"")</f>
        <v/>
      </c>
      <c r="AD25" s="82" t="str">
        <f>IF('Bilan élève composante Maths'!X$11=2,'Bilan élève composante Maths'!X$2,"")</f>
        <v/>
      </c>
      <c r="AE25" s="82" t="str">
        <f>IF('Bilan élève composante Maths'!X$11=3,'Bilan élève composante Maths'!X$2,"")</f>
        <v/>
      </c>
      <c r="AF25" s="82" t="str">
        <f>IF('Bilan élève composante Maths'!X$11=4,'Bilan élève composante Maths'!X$2,"")</f>
        <v/>
      </c>
      <c r="AG25" s="199"/>
      <c r="AH25" s="82" t="str">
        <f>IF('Bilan élève composante Maths'!X$13=1,'Bilan élève composante Maths'!X$2,"")</f>
        <v/>
      </c>
      <c r="AI25" s="82" t="str">
        <f>IF('Bilan élève composante Maths'!X$13=2,'Bilan élève composante Maths'!X$2,"")</f>
        <v/>
      </c>
      <c r="AJ25" s="82" t="str">
        <f>IF('Bilan élève composante Maths'!X$13=3,'Bilan élève composante Maths'!X$2,"")</f>
        <v/>
      </c>
      <c r="AK25" s="82" t="str">
        <f>IF('Bilan élève composante Maths'!X$13=4,'Bilan élève composante Maths'!X$2,"")</f>
        <v/>
      </c>
      <c r="AL25" s="222"/>
      <c r="AM25" s="82" t="str">
        <f>IF('Bilan élève composante Maths'!X$14=1,'Bilan élève composante Maths'!X$2,"")</f>
        <v/>
      </c>
      <c r="AN25" s="82" t="str">
        <f>IF('Bilan élève composante Maths'!X$14=2,'Bilan élève composante Maths'!X$2,"")</f>
        <v/>
      </c>
      <c r="AO25" s="82" t="str">
        <f>IF('Bilan élève composante Maths'!X$14=3,'Bilan élève composante Maths'!X$2,"")</f>
        <v/>
      </c>
      <c r="AP25" s="82" t="str">
        <f>IF('Bilan élève composante Maths'!X$14=4,'Bilan élève composante Maths'!X$2,"")</f>
        <v/>
      </c>
    </row>
    <row r="26" spans="1:42" x14ac:dyDescent="0.25">
      <c r="A26" s="13">
        <v>23</v>
      </c>
      <c r="B26" s="197"/>
      <c r="C26" s="205"/>
      <c r="D26" s="83" t="str">
        <f>IF('Bilan élève composante Maths'!Y$5=1,'Bilan élève composante Maths'!Y$2,"")</f>
        <v/>
      </c>
      <c r="E26" s="83" t="str">
        <f>IF('Bilan élève composante Maths'!Y$5=2,'Bilan élève composante Maths'!Y$2,"")</f>
        <v/>
      </c>
      <c r="F26" s="83" t="str">
        <f>IF('Bilan élève composante Maths'!Y$5=3,'Bilan élève composante Maths'!Y$2,"")</f>
        <v/>
      </c>
      <c r="G26" s="84" t="str">
        <f>IF('Bilan élève composante Maths'!Y$5=4,'Bilan élève composante Maths'!Y$2,"")</f>
        <v/>
      </c>
      <c r="H26" s="201"/>
      <c r="I26" s="83" t="str">
        <f>IF('Bilan élève composante Maths'!Y$6=1,'Bilan élève composante Maths'!Y$2,"")</f>
        <v/>
      </c>
      <c r="J26" s="83" t="str">
        <f>IF('Bilan élève composante Maths'!Y$6=2,'Bilan élève composante Maths'!Y$2,"")</f>
        <v/>
      </c>
      <c r="K26" s="83" t="str">
        <f>IF('Bilan élève composante Maths'!Y$6=3,'Bilan élève composante Maths'!Y$2,"")</f>
        <v/>
      </c>
      <c r="L26" s="83" t="str">
        <f>IF('Bilan élève composante Maths'!Y$6=4,'Bilan élève composante Maths'!Y$2,"")</f>
        <v/>
      </c>
      <c r="M26" s="203"/>
      <c r="N26" s="83" t="str">
        <f>IF('Bilan élève composante Maths'!Y$7=1,'Bilan élève composante Maths'!Y$2,"")</f>
        <v/>
      </c>
      <c r="O26" s="83" t="str">
        <f>IF('Bilan élève composante Maths'!Y$7=2,'Bilan élève composante Maths'!Y$2,"")</f>
        <v/>
      </c>
      <c r="P26" s="83" t="str">
        <f>IF('Bilan élève composante Maths'!Y$7=3,'Bilan élève composante Maths'!Y$2,"")</f>
        <v/>
      </c>
      <c r="Q26" s="83" t="str">
        <f>IF('Bilan élève composante Maths'!Y$7=4,'Bilan élève composante Maths'!Y$2,"")</f>
        <v/>
      </c>
      <c r="R26" s="201"/>
      <c r="S26" s="83" t="str">
        <f>IF('Bilan élève composante Maths'!Y$8=1,'Bilan élève composante Maths'!Y$2,"")</f>
        <v/>
      </c>
      <c r="T26" s="83" t="str">
        <f>IF('Bilan élève composante Maths'!Y$8=2,'Bilan élève composante Maths'!Y$2,"")</f>
        <v/>
      </c>
      <c r="U26" s="83" t="str">
        <f>IF('Bilan élève composante Maths'!Y$8=3,'Bilan élève composante Maths'!Y$2,"")</f>
        <v/>
      </c>
      <c r="V26" s="83" t="str">
        <f>IF('Bilan élève composante Maths'!Y$8=4,'Bilan élève composante Maths'!Y$2,"")</f>
        <v/>
      </c>
      <c r="W26" s="199"/>
      <c r="X26" s="83" t="str">
        <f>IF('Bilan élève composante Maths'!Y$10=1,'Bilan élève composante Maths'!Y$2,"")</f>
        <v/>
      </c>
      <c r="Y26" s="83" t="str">
        <f>IF('Bilan élève composante Maths'!Y$10=2,'Bilan élève composante Maths'!Y$2,"")</f>
        <v/>
      </c>
      <c r="Z26" s="83" t="str">
        <f>IF('Bilan élève composante Maths'!Y$10=3,'Bilan élève composante Maths'!Y$2,"")</f>
        <v/>
      </c>
      <c r="AA26" s="83" t="str">
        <f>IF('Bilan élève composante Maths'!Y$10=4,'Bilan élève composante Maths'!Y$2,"")</f>
        <v/>
      </c>
      <c r="AB26" s="222"/>
      <c r="AC26" s="82" t="str">
        <f>IF('Bilan élève composante Maths'!Y$11=1,'Bilan élève composante Maths'!Y$2,"")</f>
        <v/>
      </c>
      <c r="AD26" s="82" t="str">
        <f>IF('Bilan élève composante Maths'!Y$11=2,'Bilan élève composante Maths'!Y$2,"")</f>
        <v/>
      </c>
      <c r="AE26" s="82" t="str">
        <f>IF('Bilan élève composante Maths'!Y$11=3,'Bilan élève composante Maths'!Y$2,"")</f>
        <v/>
      </c>
      <c r="AF26" s="82" t="str">
        <f>IF('Bilan élève composante Maths'!Y$11=4,'Bilan élève composante Maths'!Y$2,"")</f>
        <v/>
      </c>
      <c r="AG26" s="199"/>
      <c r="AH26" s="82" t="str">
        <f>IF('Bilan élève composante Maths'!Y$13=1,'Bilan élève composante Maths'!Y$2,"")</f>
        <v/>
      </c>
      <c r="AI26" s="82" t="str">
        <f>IF('Bilan élève composante Maths'!Y$13=2,'Bilan élève composante Maths'!Y$2,"")</f>
        <v/>
      </c>
      <c r="AJ26" s="82" t="str">
        <f>IF('Bilan élève composante Maths'!Y$13=3,'Bilan élève composante Maths'!Y$2,"")</f>
        <v/>
      </c>
      <c r="AK26" s="82" t="str">
        <f>IF('Bilan élève composante Maths'!Y$13=4,'Bilan élève composante Maths'!Y$2,"")</f>
        <v/>
      </c>
      <c r="AL26" s="222"/>
      <c r="AM26" s="82" t="str">
        <f>IF('Bilan élève composante Maths'!Y$14=1,'Bilan élève composante Maths'!Y$2,"")</f>
        <v/>
      </c>
      <c r="AN26" s="82" t="str">
        <f>IF('Bilan élève composante Maths'!Y$14=2,'Bilan élève composante Maths'!Y$2,"")</f>
        <v/>
      </c>
      <c r="AO26" s="82" t="str">
        <f>IF('Bilan élève composante Maths'!Y$14=3,'Bilan élève composante Maths'!Y$2,"")</f>
        <v/>
      </c>
      <c r="AP26" s="82" t="str">
        <f>IF('Bilan élève composante Maths'!Y$14=4,'Bilan élève composante Maths'!Y$2,"")</f>
        <v/>
      </c>
    </row>
    <row r="27" spans="1:42" x14ac:dyDescent="0.25">
      <c r="A27" s="13">
        <v>24</v>
      </c>
      <c r="B27" s="197"/>
      <c r="C27" s="205"/>
      <c r="D27" s="83" t="str">
        <f>IF('Bilan élève composante Maths'!Z$5=1,'Bilan élève composante Maths'!Z$2,"")</f>
        <v/>
      </c>
      <c r="E27" s="83" t="str">
        <f>IF('Bilan élève composante Maths'!Z$5=2,'Bilan élève composante Maths'!Z$2,"")</f>
        <v/>
      </c>
      <c r="F27" s="83" t="str">
        <f>IF('Bilan élève composante Maths'!Z$5=3,'Bilan élève composante Maths'!Z$2,"")</f>
        <v/>
      </c>
      <c r="G27" s="84" t="str">
        <f>IF('Bilan élève composante Maths'!Z$5=4,'Bilan élève composante Maths'!Z$2,"")</f>
        <v/>
      </c>
      <c r="H27" s="201"/>
      <c r="I27" s="83" t="str">
        <f>IF('Bilan élève composante Maths'!Z$6=1,'Bilan élève composante Maths'!Z$2,"")</f>
        <v/>
      </c>
      <c r="J27" s="83" t="str">
        <f>IF('Bilan élève composante Maths'!Z$6=2,'Bilan élève composante Maths'!Z$2,"")</f>
        <v/>
      </c>
      <c r="K27" s="83" t="str">
        <f>IF('Bilan élève composante Maths'!Z$6=3,'Bilan élève composante Maths'!Z$2,"")</f>
        <v/>
      </c>
      <c r="L27" s="83" t="str">
        <f>IF('Bilan élève composante Maths'!Z$6=4,'Bilan élève composante Maths'!Z$2,"")</f>
        <v/>
      </c>
      <c r="M27" s="203"/>
      <c r="N27" s="83" t="str">
        <f>IF('Bilan élève composante Maths'!Z$7=1,'Bilan élève composante Maths'!Z$2,"")</f>
        <v/>
      </c>
      <c r="O27" s="83" t="str">
        <f>IF('Bilan élève composante Maths'!Z$7=2,'Bilan élève composante Maths'!Z$2,"")</f>
        <v/>
      </c>
      <c r="P27" s="83" t="str">
        <f>IF('Bilan élève composante Maths'!Z$7=3,'Bilan élève composante Maths'!Z$2,"")</f>
        <v/>
      </c>
      <c r="Q27" s="83" t="str">
        <f>IF('Bilan élève composante Maths'!Z$7=4,'Bilan élève composante Maths'!Z$2,"")</f>
        <v/>
      </c>
      <c r="R27" s="201"/>
      <c r="S27" s="83" t="str">
        <f>IF('Bilan élève composante Maths'!Z$8=1,'Bilan élève composante Maths'!Z$2,"")</f>
        <v/>
      </c>
      <c r="T27" s="83" t="str">
        <f>IF('Bilan élève composante Maths'!Z$8=2,'Bilan élève composante Maths'!Z$2,"")</f>
        <v/>
      </c>
      <c r="U27" s="83" t="str">
        <f>IF('Bilan élève composante Maths'!Z$8=3,'Bilan élève composante Maths'!Z$2,"")</f>
        <v/>
      </c>
      <c r="V27" s="83" t="str">
        <f>IF('Bilan élève composante Maths'!Z$8=4,'Bilan élève composante Maths'!Z$2,"")</f>
        <v/>
      </c>
      <c r="W27" s="199"/>
      <c r="X27" s="83" t="str">
        <f>IF('Bilan élève composante Maths'!Z$10=1,'Bilan élève composante Maths'!Z$2,"")</f>
        <v/>
      </c>
      <c r="Y27" s="83" t="str">
        <f>IF('Bilan élève composante Maths'!Z$10=2,'Bilan élève composante Maths'!Z$2,"")</f>
        <v/>
      </c>
      <c r="Z27" s="83" t="str">
        <f>IF('Bilan élève composante Maths'!Z$10=3,'Bilan élève composante Maths'!Z$2,"")</f>
        <v/>
      </c>
      <c r="AA27" s="83" t="str">
        <f>IF('Bilan élève composante Maths'!Z$10=4,'Bilan élève composante Maths'!Z$2,"")</f>
        <v/>
      </c>
      <c r="AB27" s="222"/>
      <c r="AC27" s="82" t="str">
        <f>IF('Bilan élève composante Maths'!Z$11=1,'Bilan élève composante Maths'!Z$2,"")</f>
        <v/>
      </c>
      <c r="AD27" s="82" t="str">
        <f>IF('Bilan élève composante Maths'!Z$11=2,'Bilan élève composante Maths'!Z$2,"")</f>
        <v/>
      </c>
      <c r="AE27" s="82" t="str">
        <f>IF('Bilan élève composante Maths'!Z$11=3,'Bilan élève composante Maths'!Z$2,"")</f>
        <v/>
      </c>
      <c r="AF27" s="82" t="str">
        <f>IF('Bilan élève composante Maths'!Z$11=4,'Bilan élève composante Maths'!Z$2,"")</f>
        <v/>
      </c>
      <c r="AG27" s="199"/>
      <c r="AH27" s="82" t="str">
        <f>IF('Bilan élève composante Maths'!Z$13=1,'Bilan élève composante Maths'!Z$2,"")</f>
        <v/>
      </c>
      <c r="AI27" s="82" t="str">
        <f>IF('Bilan élève composante Maths'!Z$13=2,'Bilan élève composante Maths'!Z$2,"")</f>
        <v/>
      </c>
      <c r="AJ27" s="82" t="str">
        <f>IF('Bilan élève composante Maths'!Z$13=3,'Bilan élève composante Maths'!Z$2,"")</f>
        <v/>
      </c>
      <c r="AK27" s="82" t="str">
        <f>IF('Bilan élève composante Maths'!Z$13=4,'Bilan élève composante Maths'!Z$2,"")</f>
        <v/>
      </c>
      <c r="AL27" s="222"/>
      <c r="AM27" s="82" t="str">
        <f>IF('Bilan élève composante Maths'!Z$14=1,'Bilan élève composante Maths'!Z$2,"")</f>
        <v/>
      </c>
      <c r="AN27" s="82" t="str">
        <f>IF('Bilan élève composante Maths'!Z$14=2,'Bilan élève composante Maths'!Z$2,"")</f>
        <v/>
      </c>
      <c r="AO27" s="82" t="str">
        <f>IF('Bilan élève composante Maths'!Z$14=3,'Bilan élève composante Maths'!Z$2,"")</f>
        <v/>
      </c>
      <c r="AP27" s="82" t="str">
        <f>IF('Bilan élève composante Maths'!Z$14=4,'Bilan élève composante Maths'!Z$2,"")</f>
        <v/>
      </c>
    </row>
    <row r="28" spans="1:42" x14ac:dyDescent="0.25">
      <c r="A28" s="13">
        <v>25</v>
      </c>
      <c r="B28" s="197"/>
      <c r="C28" s="205"/>
      <c r="D28" s="83" t="str">
        <f>IF('Bilan élève composante Maths'!AA$5=1,'Bilan élève composante Maths'!AA$2,"")</f>
        <v/>
      </c>
      <c r="E28" s="83" t="str">
        <f>IF('Bilan élève composante Maths'!AA$5=2,'Bilan élève composante Maths'!AA$2,"")</f>
        <v/>
      </c>
      <c r="F28" s="83" t="str">
        <f>IF('Bilan élève composante Maths'!AA$5=3,'Bilan élève composante Maths'!AA$2,"")</f>
        <v/>
      </c>
      <c r="G28" s="84" t="str">
        <f>IF('Bilan élève composante Maths'!AA$5=4,'Bilan élève composante Maths'!AA$2,"")</f>
        <v/>
      </c>
      <c r="H28" s="201"/>
      <c r="I28" s="83" t="str">
        <f>IF('Bilan élève composante Maths'!AA$6=1,'Bilan élève composante Maths'!AA$2,"")</f>
        <v/>
      </c>
      <c r="J28" s="83" t="str">
        <f>IF('Bilan élève composante Maths'!AA$6=2,'Bilan élève composante Maths'!AA$2,"")</f>
        <v/>
      </c>
      <c r="K28" s="83" t="str">
        <f>IF('Bilan élève composante Maths'!AA$6=3,'Bilan élève composante Maths'!AA$2,"")</f>
        <v/>
      </c>
      <c r="L28" s="83" t="str">
        <f>IF('Bilan élève composante Maths'!AA$6=4,'Bilan élève composante Maths'!AA$2,"")</f>
        <v/>
      </c>
      <c r="M28" s="203"/>
      <c r="N28" s="83" t="str">
        <f>IF('Bilan élève composante Maths'!AA$7=1,'Bilan élève composante Maths'!AA$2,"")</f>
        <v/>
      </c>
      <c r="O28" s="83" t="str">
        <f>IF('Bilan élève composante Maths'!AA$7=2,'Bilan élève composante Maths'!AA$2,"")</f>
        <v/>
      </c>
      <c r="P28" s="83" t="str">
        <f>IF('Bilan élève composante Maths'!AA$7=3,'Bilan élève composante Maths'!AA$2,"")</f>
        <v/>
      </c>
      <c r="Q28" s="83" t="str">
        <f>IF('Bilan élève composante Maths'!AA$7=4,'Bilan élève composante Maths'!AA$2,"")</f>
        <v/>
      </c>
      <c r="R28" s="201"/>
      <c r="S28" s="83" t="str">
        <f>IF('Bilan élève composante Maths'!AA$8=1,'Bilan élève composante Maths'!AA$2,"")</f>
        <v/>
      </c>
      <c r="T28" s="83" t="str">
        <f>IF('Bilan élève composante Maths'!AA$8=2,'Bilan élève composante Maths'!AA$2,"")</f>
        <v/>
      </c>
      <c r="U28" s="83" t="str">
        <f>IF('Bilan élève composante Maths'!AA$8=3,'Bilan élève composante Maths'!AA$2,"")</f>
        <v/>
      </c>
      <c r="V28" s="83" t="str">
        <f>IF('Bilan élève composante Maths'!AA$8=4,'Bilan élève composante Maths'!AA$2,"")</f>
        <v/>
      </c>
      <c r="W28" s="199"/>
      <c r="X28" s="83" t="str">
        <f>IF('Bilan élève composante Maths'!AA$10=1,'Bilan élève composante Maths'!AA$2,"")</f>
        <v/>
      </c>
      <c r="Y28" s="83" t="str">
        <f>IF('Bilan élève composante Maths'!AA$10=2,'Bilan élève composante Maths'!AA$2,"")</f>
        <v/>
      </c>
      <c r="Z28" s="83" t="str">
        <f>IF('Bilan élève composante Maths'!AA$10=3,'Bilan élève composante Maths'!AA$2,"")</f>
        <v/>
      </c>
      <c r="AA28" s="83" t="str">
        <f>IF('Bilan élève composante Maths'!AA$10=4,'Bilan élève composante Maths'!AA$2,"")</f>
        <v/>
      </c>
      <c r="AB28" s="222"/>
      <c r="AC28" s="82" t="str">
        <f>IF('Bilan élève composante Maths'!AA$11=1,'Bilan élève composante Maths'!AA$2,"")</f>
        <v/>
      </c>
      <c r="AD28" s="82" t="str">
        <f>IF('Bilan élève composante Maths'!AA$11=2,'Bilan élève composante Maths'!AA$2,"")</f>
        <v/>
      </c>
      <c r="AE28" s="82" t="str">
        <f>IF('Bilan élève composante Maths'!AA$11=3,'Bilan élève composante Maths'!AA$2,"")</f>
        <v/>
      </c>
      <c r="AF28" s="82" t="str">
        <f>IF('Bilan élève composante Maths'!AA$11=4,'Bilan élève composante Maths'!AA$2,"")</f>
        <v/>
      </c>
      <c r="AG28" s="199"/>
      <c r="AH28" s="82" t="str">
        <f>IF('Bilan élève composante Maths'!AA$13=1,'Bilan élève composante Maths'!AA$2,"")</f>
        <v/>
      </c>
      <c r="AI28" s="82" t="str">
        <f>IF('Bilan élève composante Maths'!AA$13=2,'Bilan élève composante Maths'!AA$2,"")</f>
        <v/>
      </c>
      <c r="AJ28" s="82" t="str">
        <f>IF('Bilan élève composante Maths'!AA$13=3,'Bilan élève composante Maths'!AA$2,"")</f>
        <v/>
      </c>
      <c r="AK28" s="82" t="str">
        <f>IF('Bilan élève composante Maths'!AA$13=4,'Bilan élève composante Maths'!AA$2,"")</f>
        <v/>
      </c>
      <c r="AL28" s="222"/>
      <c r="AM28" s="82" t="str">
        <f>IF('Bilan élève composante Maths'!AA$14=1,'Bilan élève composante Maths'!AA$2,"")</f>
        <v/>
      </c>
      <c r="AN28" s="82" t="str">
        <f>IF('Bilan élève composante Maths'!AA$14=2,'Bilan élève composante Maths'!AA$2,"")</f>
        <v/>
      </c>
      <c r="AO28" s="82" t="str">
        <f>IF('Bilan élève composante Maths'!AA$14=3,'Bilan élève composante Maths'!AA$2,"")</f>
        <v/>
      </c>
      <c r="AP28" s="82" t="str">
        <f>IF('Bilan élève composante Maths'!AA$14=4,'Bilan élève composante Maths'!AA$2,"")</f>
        <v/>
      </c>
    </row>
    <row r="29" spans="1:42" x14ac:dyDescent="0.25">
      <c r="A29" s="13">
        <v>26</v>
      </c>
      <c r="B29" s="197"/>
      <c r="C29" s="205"/>
      <c r="D29" s="83" t="str">
        <f>IF('Bilan élève composante Maths'!AB$5=1,'Bilan élève composante Maths'!AB$2,"")</f>
        <v/>
      </c>
      <c r="E29" s="83" t="str">
        <f>IF('Bilan élève composante Maths'!AB$5=2,'Bilan élève composante Maths'!AB$2,"")</f>
        <v/>
      </c>
      <c r="F29" s="83" t="str">
        <f>IF('Bilan élève composante Maths'!AB$5=3,'Bilan élève composante Maths'!AB$2,"")</f>
        <v/>
      </c>
      <c r="G29" s="84" t="str">
        <f>IF('Bilan élève composante Maths'!AB$5=4,'Bilan élève composante Maths'!AB$2,"")</f>
        <v/>
      </c>
      <c r="H29" s="201"/>
      <c r="I29" s="83" t="str">
        <f>IF('Bilan élève composante Maths'!AB$6=1,'Bilan élève composante Maths'!AB$2,"")</f>
        <v/>
      </c>
      <c r="J29" s="83" t="str">
        <f>IF('Bilan élève composante Maths'!AB$6=2,'Bilan élève composante Maths'!AB$2,"")</f>
        <v/>
      </c>
      <c r="K29" s="83" t="str">
        <f>IF('Bilan élève composante Maths'!AB$6=3,'Bilan élève composante Maths'!AB$2,"")</f>
        <v/>
      </c>
      <c r="L29" s="83" t="str">
        <f>IF('Bilan élève composante Maths'!AB$6=4,'Bilan élève composante Maths'!AB$2,"")</f>
        <v/>
      </c>
      <c r="M29" s="203"/>
      <c r="N29" s="83" t="str">
        <f>IF('Bilan élève composante Maths'!AB$7=1,'Bilan élève composante Maths'!AB$2,"")</f>
        <v/>
      </c>
      <c r="O29" s="83" t="str">
        <f>IF('Bilan élève composante Maths'!AB$7=2,'Bilan élève composante Maths'!AB$2,"")</f>
        <v/>
      </c>
      <c r="P29" s="83" t="str">
        <f>IF('Bilan élève composante Maths'!AB$7=3,'Bilan élève composante Maths'!AB$2,"")</f>
        <v/>
      </c>
      <c r="Q29" s="83" t="str">
        <f>IF('Bilan élève composante Maths'!AB$7=4,'Bilan élève composante Maths'!AB$2,"")</f>
        <v/>
      </c>
      <c r="R29" s="201"/>
      <c r="S29" s="83" t="str">
        <f>IF('Bilan élève composante Maths'!AB$8=1,'Bilan élève composante Maths'!AB$2,"")</f>
        <v/>
      </c>
      <c r="T29" s="83" t="str">
        <f>IF('Bilan élève composante Maths'!AB$8=2,'Bilan élève composante Maths'!AB$2,"")</f>
        <v/>
      </c>
      <c r="U29" s="83" t="str">
        <f>IF('Bilan élève composante Maths'!AB$8=3,'Bilan élève composante Maths'!AB$2,"")</f>
        <v/>
      </c>
      <c r="V29" s="83" t="str">
        <f>IF('Bilan élève composante Maths'!AB$8=4,'Bilan élève composante Maths'!AB$2,"")</f>
        <v/>
      </c>
      <c r="W29" s="199"/>
      <c r="X29" s="83" t="str">
        <f>IF('Bilan élève composante Maths'!AB$10=1,'Bilan élève composante Maths'!AB$2,"")</f>
        <v/>
      </c>
      <c r="Y29" s="83" t="str">
        <f>IF('Bilan élève composante Maths'!AB$10=2,'Bilan élève composante Maths'!AB$2,"")</f>
        <v/>
      </c>
      <c r="Z29" s="83" t="str">
        <f>IF('Bilan élève composante Maths'!AB$10=3,'Bilan élève composante Maths'!AB$2,"")</f>
        <v/>
      </c>
      <c r="AA29" s="83" t="str">
        <f>IF('Bilan élève composante Maths'!AB$10=4,'Bilan élève composante Maths'!AB$2,"")</f>
        <v/>
      </c>
      <c r="AB29" s="222"/>
      <c r="AC29" s="82" t="str">
        <f>IF('Bilan élève composante Maths'!AB$11=1,'Bilan élève composante Maths'!AB$2,"")</f>
        <v/>
      </c>
      <c r="AD29" s="82" t="str">
        <f>IF('Bilan élève composante Maths'!AB$11=2,'Bilan élève composante Maths'!AB$2,"")</f>
        <v/>
      </c>
      <c r="AE29" s="82" t="str">
        <f>IF('Bilan élève composante Maths'!AB$11=3,'Bilan élève composante Maths'!AB$2,"")</f>
        <v/>
      </c>
      <c r="AF29" s="82" t="str">
        <f>IF('Bilan élève composante Maths'!AB$11=4,'Bilan élève composante Maths'!AB$2,"")</f>
        <v/>
      </c>
      <c r="AG29" s="199"/>
      <c r="AH29" s="82" t="str">
        <f>IF('Bilan élève composante Maths'!AB$13=1,'Bilan élève composante Maths'!AB$2,"")</f>
        <v/>
      </c>
      <c r="AI29" s="82" t="str">
        <f>IF('Bilan élève composante Maths'!AB$13=2,'Bilan élève composante Maths'!AB$2,"")</f>
        <v/>
      </c>
      <c r="AJ29" s="82" t="str">
        <f>IF('Bilan élève composante Maths'!AB$13=3,'Bilan élève composante Maths'!AB$2,"")</f>
        <v/>
      </c>
      <c r="AK29" s="82" t="str">
        <f>IF('Bilan élève composante Maths'!AB$13=4,'Bilan élève composante Maths'!AB$2,"")</f>
        <v/>
      </c>
      <c r="AL29" s="222"/>
      <c r="AM29" s="82" t="str">
        <f>IF('Bilan élève composante Maths'!AB$14=1,'Bilan élève composante Maths'!AB$2,"")</f>
        <v/>
      </c>
      <c r="AN29" s="82" t="str">
        <f>IF('Bilan élève composante Maths'!AB$14=2,'Bilan élève composante Maths'!AB$2,"")</f>
        <v/>
      </c>
      <c r="AO29" s="82" t="str">
        <f>IF('Bilan élève composante Maths'!AB$14=3,'Bilan élève composante Maths'!AB$2,"")</f>
        <v/>
      </c>
      <c r="AP29" s="82" t="str">
        <f>IF('Bilan élève composante Maths'!AB$14=4,'Bilan élève composante Maths'!AB$2,"")</f>
        <v/>
      </c>
    </row>
    <row r="30" spans="1:42" x14ac:dyDescent="0.25">
      <c r="A30" s="13">
        <v>27</v>
      </c>
      <c r="B30" s="197"/>
      <c r="C30" s="205"/>
      <c r="D30" s="83" t="str">
        <f>IF('Bilan élève composante Maths'!AC$5=1,'Bilan élève composante Maths'!AC$2,"")</f>
        <v/>
      </c>
      <c r="E30" s="83" t="str">
        <f>IF('Bilan élève composante Maths'!AC$5=2,'Bilan élève composante Maths'!AC$2,"")</f>
        <v/>
      </c>
      <c r="F30" s="83" t="str">
        <f>IF('Bilan élève composante Maths'!AC$5=3,'Bilan élève composante Maths'!AC$2,"")</f>
        <v/>
      </c>
      <c r="G30" s="84" t="str">
        <f>IF('Bilan élève composante Maths'!AC$5=4,'Bilan élève composante Maths'!AC$2,"")</f>
        <v/>
      </c>
      <c r="H30" s="201"/>
      <c r="I30" s="83" t="str">
        <f>IF('Bilan élève composante Maths'!AC$6=1,'Bilan élève composante Maths'!AC$2,"")</f>
        <v/>
      </c>
      <c r="J30" s="83" t="str">
        <f>IF('Bilan élève composante Maths'!AC$6=2,'Bilan élève composante Maths'!AC$2,"")</f>
        <v/>
      </c>
      <c r="K30" s="83" t="str">
        <f>IF('Bilan élève composante Maths'!AC$6=3,'Bilan élève composante Maths'!AC$2,"")</f>
        <v/>
      </c>
      <c r="L30" s="83" t="str">
        <f>IF('Bilan élève composante Maths'!AC$6=4,'Bilan élève composante Maths'!AC$2,"")</f>
        <v/>
      </c>
      <c r="M30" s="203"/>
      <c r="N30" s="83" t="str">
        <f>IF('Bilan élève composante Maths'!AC$7=1,'Bilan élève composante Maths'!AC$2,"")</f>
        <v/>
      </c>
      <c r="O30" s="83" t="str">
        <f>IF('Bilan élève composante Maths'!AC$7=2,'Bilan élève composante Maths'!AC$2,"")</f>
        <v/>
      </c>
      <c r="P30" s="83" t="str">
        <f>IF('Bilan élève composante Maths'!AC$7=3,'Bilan élève composante Maths'!AC$2,"")</f>
        <v/>
      </c>
      <c r="Q30" s="83" t="str">
        <f>IF('Bilan élève composante Maths'!AC$7=4,'Bilan élève composante Maths'!AC$2,"")</f>
        <v/>
      </c>
      <c r="R30" s="201"/>
      <c r="S30" s="83" t="str">
        <f>IF('Bilan élève composante Maths'!AC$8=1,'Bilan élève composante Maths'!AC$2,"")</f>
        <v/>
      </c>
      <c r="T30" s="83" t="str">
        <f>IF('Bilan élève composante Maths'!AC$8=2,'Bilan élève composante Maths'!AC$2,"")</f>
        <v/>
      </c>
      <c r="U30" s="83" t="str">
        <f>IF('Bilan élève composante Maths'!AC$8=3,'Bilan élève composante Maths'!AC$2,"")</f>
        <v/>
      </c>
      <c r="V30" s="83" t="str">
        <f>IF('Bilan élève composante Maths'!AC$8=4,'Bilan élève composante Maths'!AC$2,"")</f>
        <v/>
      </c>
      <c r="W30" s="199"/>
      <c r="X30" s="83" t="str">
        <f>IF('Bilan élève composante Maths'!AC$10=1,'Bilan élève composante Maths'!AC$2,"")</f>
        <v/>
      </c>
      <c r="Y30" s="83" t="str">
        <f>IF('Bilan élève composante Maths'!AC$10=2,'Bilan élève composante Maths'!AC$2,"")</f>
        <v/>
      </c>
      <c r="Z30" s="83" t="str">
        <f>IF('Bilan élève composante Maths'!AC$10=3,'Bilan élève composante Maths'!AC$2,"")</f>
        <v/>
      </c>
      <c r="AA30" s="83" t="str">
        <f>IF('Bilan élève composante Maths'!AC$10=4,'Bilan élève composante Maths'!AC$2,"")</f>
        <v/>
      </c>
      <c r="AB30" s="222"/>
      <c r="AC30" s="82" t="str">
        <f>IF('Bilan élève composante Maths'!AC$11=1,'Bilan élève composante Maths'!AC$2,"")</f>
        <v/>
      </c>
      <c r="AD30" s="82" t="str">
        <f>IF('Bilan élève composante Maths'!AC$11=2,'Bilan élève composante Maths'!AC$2,"")</f>
        <v/>
      </c>
      <c r="AE30" s="82" t="str">
        <f>IF('Bilan élève composante Maths'!AC$11=3,'Bilan élève composante Maths'!AC$2,"")</f>
        <v/>
      </c>
      <c r="AF30" s="82" t="str">
        <f>IF('Bilan élève composante Maths'!AC$11=4,'Bilan élève composante Maths'!AC$2,"")</f>
        <v/>
      </c>
      <c r="AG30" s="199"/>
      <c r="AH30" s="82" t="str">
        <f>IF('Bilan élève composante Maths'!AC$13=1,'Bilan élève composante Maths'!AC$2,"")</f>
        <v/>
      </c>
      <c r="AI30" s="82" t="str">
        <f>IF('Bilan élève composante Maths'!AC$13=2,'Bilan élève composante Maths'!AC$2,"")</f>
        <v/>
      </c>
      <c r="AJ30" s="82" t="str">
        <f>IF('Bilan élève composante Maths'!AC$13=3,'Bilan élève composante Maths'!AC$2,"")</f>
        <v/>
      </c>
      <c r="AK30" s="82" t="str">
        <f>IF('Bilan élève composante Maths'!AC$13=4,'Bilan élève composante Maths'!AC$2,"")</f>
        <v/>
      </c>
      <c r="AL30" s="222"/>
      <c r="AM30" s="82" t="str">
        <f>IF('Bilan élève composante Maths'!AC$14=1,'Bilan élève composante Maths'!AC$2,"")</f>
        <v/>
      </c>
      <c r="AN30" s="82" t="str">
        <f>IF('Bilan élève composante Maths'!AC$14=2,'Bilan élève composante Maths'!AC$2,"")</f>
        <v/>
      </c>
      <c r="AO30" s="82" t="str">
        <f>IF('Bilan élève composante Maths'!AC$14=3,'Bilan élève composante Maths'!AC$2,"")</f>
        <v/>
      </c>
      <c r="AP30" s="82" t="str">
        <f>IF('Bilan élève composante Maths'!AC$14=4,'Bilan élève composante Maths'!AC$2,"")</f>
        <v/>
      </c>
    </row>
    <row r="31" spans="1:42" x14ac:dyDescent="0.25">
      <c r="A31" s="13">
        <v>28</v>
      </c>
      <c r="B31" s="197"/>
      <c r="C31" s="205"/>
      <c r="D31" s="83" t="str">
        <f>IF('Bilan élève composante Maths'!AD$5=1,'Bilan élève composante Maths'!AD$2,"")</f>
        <v/>
      </c>
      <c r="E31" s="83" t="str">
        <f>IF('Bilan élève composante Maths'!AD$5=2,'Bilan élève composante Maths'!AD$2,"")</f>
        <v/>
      </c>
      <c r="F31" s="83" t="str">
        <f>IF('Bilan élève composante Maths'!AD$5=3,'Bilan élève composante Maths'!AD$2,"")</f>
        <v/>
      </c>
      <c r="G31" s="84" t="str">
        <f>IF('Bilan élève composante Maths'!AD$5=4,'Bilan élève composante Maths'!AD$2,"")</f>
        <v/>
      </c>
      <c r="H31" s="201"/>
      <c r="I31" s="83" t="str">
        <f>IF('Bilan élève composante Maths'!AD$6=1,'Bilan élève composante Maths'!AD$2,"")</f>
        <v/>
      </c>
      <c r="J31" s="83" t="str">
        <f>IF('Bilan élève composante Maths'!AD$6=2,'Bilan élève composante Maths'!AD$2,"")</f>
        <v/>
      </c>
      <c r="K31" s="83" t="str">
        <f>IF('Bilan élève composante Maths'!AD$6=3,'Bilan élève composante Maths'!AD$2,"")</f>
        <v/>
      </c>
      <c r="L31" s="83" t="str">
        <f>IF('Bilan élève composante Maths'!AD$6=4,'Bilan élève composante Maths'!AD$2,"")</f>
        <v/>
      </c>
      <c r="M31" s="203"/>
      <c r="N31" s="83" t="str">
        <f>IF('Bilan élève composante Maths'!AD$7=1,'Bilan élève composante Maths'!AD$2,"")</f>
        <v/>
      </c>
      <c r="O31" s="83" t="str">
        <f>IF('Bilan élève composante Maths'!AD$7=2,'Bilan élève composante Maths'!AD$2,"")</f>
        <v/>
      </c>
      <c r="P31" s="83" t="str">
        <f>IF('Bilan élève composante Maths'!AD$7=3,'Bilan élève composante Maths'!AD$2,"")</f>
        <v/>
      </c>
      <c r="Q31" s="83" t="str">
        <f>IF('Bilan élève composante Maths'!AD$7=4,'Bilan élève composante Maths'!AD$2,"")</f>
        <v/>
      </c>
      <c r="R31" s="201"/>
      <c r="S31" s="83" t="str">
        <f>IF('Bilan élève composante Maths'!AD$8=1,'Bilan élève composante Maths'!AD$2,"")</f>
        <v/>
      </c>
      <c r="T31" s="83" t="str">
        <f>IF('Bilan élève composante Maths'!AD$8=2,'Bilan élève composante Maths'!AD$2,"")</f>
        <v/>
      </c>
      <c r="U31" s="83" t="str">
        <f>IF('Bilan élève composante Maths'!AD$8=3,'Bilan élève composante Maths'!AD$2,"")</f>
        <v/>
      </c>
      <c r="V31" s="83" t="str">
        <f>IF('Bilan élève composante Maths'!AD$8=4,'Bilan élève composante Maths'!AD$2,"")</f>
        <v/>
      </c>
      <c r="W31" s="199"/>
      <c r="X31" s="83" t="str">
        <f>IF('Bilan élève composante Maths'!AD$10=1,'Bilan élève composante Maths'!AD$2,"")</f>
        <v/>
      </c>
      <c r="Y31" s="83" t="str">
        <f>IF('Bilan élève composante Maths'!AD$10=2,'Bilan élève composante Maths'!AD$2,"")</f>
        <v/>
      </c>
      <c r="Z31" s="83" t="str">
        <f>IF('Bilan élève composante Maths'!AD$10=3,'Bilan élève composante Maths'!AD$2,"")</f>
        <v/>
      </c>
      <c r="AA31" s="83" t="str">
        <f>IF('Bilan élève composante Maths'!AD$10=4,'Bilan élève composante Maths'!AD$2,"")</f>
        <v/>
      </c>
      <c r="AB31" s="222"/>
      <c r="AC31" s="82" t="str">
        <f>IF('Bilan élève composante Maths'!AD$11=1,'Bilan élève composante Maths'!AD$2,"")</f>
        <v/>
      </c>
      <c r="AD31" s="82" t="str">
        <f>IF('Bilan élève composante Maths'!AD$11=2,'Bilan élève composante Maths'!AD$2,"")</f>
        <v/>
      </c>
      <c r="AE31" s="82" t="str">
        <f>IF('Bilan élève composante Maths'!AD$11=3,'Bilan élève composante Maths'!AD$2,"")</f>
        <v/>
      </c>
      <c r="AF31" s="82" t="str">
        <f>IF('Bilan élève composante Maths'!AD$11=4,'Bilan élève composante Maths'!AD$2,"")</f>
        <v/>
      </c>
      <c r="AG31" s="199"/>
      <c r="AH31" s="82" t="str">
        <f>IF('Bilan élève composante Maths'!AD$13=1,'Bilan élève composante Maths'!AD$2,"")</f>
        <v/>
      </c>
      <c r="AI31" s="82" t="str">
        <f>IF('Bilan élève composante Maths'!AD$13=2,'Bilan élève composante Maths'!AD$2,"")</f>
        <v/>
      </c>
      <c r="AJ31" s="82" t="str">
        <f>IF('Bilan élève composante Maths'!AD$13=3,'Bilan élève composante Maths'!AD$2,"")</f>
        <v/>
      </c>
      <c r="AK31" s="82" t="str">
        <f>IF('Bilan élève composante Maths'!AD$13=4,'Bilan élève composante Maths'!AD$2,"")</f>
        <v/>
      </c>
      <c r="AL31" s="222"/>
      <c r="AM31" s="82" t="str">
        <f>IF('Bilan élève composante Maths'!AD$14=1,'Bilan élève composante Maths'!AD$2,"")</f>
        <v/>
      </c>
      <c r="AN31" s="82" t="str">
        <f>IF('Bilan élève composante Maths'!AD$14=2,'Bilan élève composante Maths'!AD$2,"")</f>
        <v/>
      </c>
      <c r="AO31" s="82" t="str">
        <f>IF('Bilan élève composante Maths'!AD$14=3,'Bilan élève composante Maths'!AD$2,"")</f>
        <v/>
      </c>
      <c r="AP31" s="82" t="str">
        <f>IF('Bilan élève composante Maths'!AD$14=4,'Bilan élève composante Maths'!AD$2,"")</f>
        <v/>
      </c>
    </row>
    <row r="32" spans="1:42" x14ac:dyDescent="0.25">
      <c r="A32" s="13">
        <v>29</v>
      </c>
      <c r="B32" s="197"/>
      <c r="C32" s="205"/>
      <c r="D32" s="83" t="str">
        <f>IF('Bilan élève composante Maths'!AE$5=1,'Bilan élève composante Maths'!AE$2,"")</f>
        <v/>
      </c>
      <c r="E32" s="83" t="str">
        <f>IF('Bilan élève composante Maths'!AE$5=2,'Bilan élève composante Maths'!AE$2,"")</f>
        <v/>
      </c>
      <c r="F32" s="83" t="str">
        <f>IF('Bilan élève composante Maths'!AE$5=3,'Bilan élève composante Maths'!AE$2,"")</f>
        <v/>
      </c>
      <c r="G32" s="84" t="str">
        <f>IF('Bilan élève composante Maths'!AE$5=4,'Bilan élève composante Maths'!AE$2,"")</f>
        <v/>
      </c>
      <c r="H32" s="201"/>
      <c r="I32" s="83" t="str">
        <f>IF('Bilan élève composante Maths'!AE$6=1,'Bilan élève composante Maths'!AE$2,"")</f>
        <v/>
      </c>
      <c r="J32" s="83" t="str">
        <f>IF('Bilan élève composante Maths'!AE$6=2,'Bilan élève composante Maths'!AE$2,"")</f>
        <v/>
      </c>
      <c r="K32" s="85" t="str">
        <f>IF('Bilan élève composante Maths'!AE$6=3,'Bilan élève composante Maths'!AE$2,"")</f>
        <v/>
      </c>
      <c r="L32" s="83" t="str">
        <f>IF('Bilan élève composante Maths'!AE$6=4,'Bilan élève composante Maths'!AE$2,"")</f>
        <v/>
      </c>
      <c r="M32" s="203"/>
      <c r="N32" s="83" t="str">
        <f>IF('Bilan élève composante Maths'!AE$7=1,'Bilan élève composante Maths'!AE$2,"")</f>
        <v/>
      </c>
      <c r="O32" s="83" t="str">
        <f>IF('Bilan élève composante Maths'!AE$7=2,'Bilan élève composante Maths'!AE$2,"")</f>
        <v/>
      </c>
      <c r="P32" s="83" t="str">
        <f>IF('Bilan élève composante Maths'!AE$7=3,'Bilan élève composante Maths'!AE$2,"")</f>
        <v/>
      </c>
      <c r="Q32" s="83" t="str">
        <f>IF('Bilan élève composante Maths'!AE$7=4,'Bilan élève composante Maths'!AE$2,"")</f>
        <v/>
      </c>
      <c r="R32" s="201"/>
      <c r="S32" s="83" t="str">
        <f>IF('Bilan élève composante Maths'!AE$8=1,'Bilan élève composante Maths'!AE$2,"")</f>
        <v/>
      </c>
      <c r="T32" s="83" t="str">
        <f>IF('Bilan élève composante Maths'!AE$8=2,'Bilan élève composante Maths'!AE$2,"")</f>
        <v/>
      </c>
      <c r="U32" s="83" t="str">
        <f>IF('Bilan élève composante Maths'!AE$8=3,'Bilan élève composante Maths'!AE$2,"")</f>
        <v/>
      </c>
      <c r="V32" s="83" t="str">
        <f>IF('Bilan élève composante Maths'!AE$8=4,'Bilan élève composante Maths'!AE$2,"")</f>
        <v/>
      </c>
      <c r="W32" s="199"/>
      <c r="X32" s="83" t="str">
        <f>IF('Bilan élève composante Maths'!AE$10=1,'Bilan élève composante Maths'!AE$2,"")</f>
        <v/>
      </c>
      <c r="Y32" s="83" t="str">
        <f>IF('Bilan élève composante Maths'!AE$10=2,'Bilan élève composante Maths'!AE$2,"")</f>
        <v/>
      </c>
      <c r="Z32" s="83" t="str">
        <f>IF('Bilan élève composante Maths'!AE$10=3,'Bilan élève composante Maths'!AE$2,"")</f>
        <v/>
      </c>
      <c r="AA32" s="83" t="str">
        <f>IF('Bilan élève composante Maths'!AE$10=4,'Bilan élève composante Maths'!AE$2,"")</f>
        <v/>
      </c>
      <c r="AB32" s="222"/>
      <c r="AC32" s="82" t="str">
        <f>IF('Bilan élève composante Maths'!AE$11=1,'Bilan élève composante Maths'!AE$2,"")</f>
        <v/>
      </c>
      <c r="AD32" s="82" t="str">
        <f>IF('Bilan élève composante Maths'!AE$11=2,'Bilan élève composante Maths'!AE$2,"")</f>
        <v/>
      </c>
      <c r="AE32" s="82" t="str">
        <f>IF('Bilan élève composante Maths'!AE$11=3,'Bilan élève composante Maths'!AE$2,"")</f>
        <v/>
      </c>
      <c r="AF32" s="82" t="str">
        <f>IF('Bilan élève composante Maths'!AE$11=4,'Bilan élève composante Maths'!AE$2,"")</f>
        <v/>
      </c>
      <c r="AG32" s="199"/>
      <c r="AH32" s="82" t="str">
        <f>IF('Bilan élève composante Maths'!AE$13=1,'Bilan élève composante Maths'!AE$2,"")</f>
        <v/>
      </c>
      <c r="AI32" s="82" t="str">
        <f>IF('Bilan élève composante Maths'!AE$13=2,'Bilan élève composante Maths'!AE$2,"")</f>
        <v/>
      </c>
      <c r="AJ32" s="82" t="str">
        <f>IF('Bilan élève composante Maths'!AE$13=3,'Bilan élève composante Maths'!AE$2,"")</f>
        <v/>
      </c>
      <c r="AK32" s="82" t="str">
        <f>IF('Bilan élève composante Maths'!AE$13=4,'Bilan élève composante Maths'!AE$2,"")</f>
        <v/>
      </c>
      <c r="AL32" s="222"/>
      <c r="AM32" s="82" t="str">
        <f>IF('Bilan élève composante Maths'!AE$14=1,'Bilan élève composante Maths'!AE$2,"")</f>
        <v/>
      </c>
      <c r="AN32" s="82" t="str">
        <f>IF('Bilan élève composante Maths'!AE$14=2,'Bilan élève composante Maths'!AE$2,"")</f>
        <v/>
      </c>
      <c r="AO32" s="82" t="str">
        <f>IF('Bilan élève composante Maths'!AE$14=3,'Bilan élève composante Maths'!AE$2,"")</f>
        <v/>
      </c>
      <c r="AP32" s="82" t="str">
        <f>IF('Bilan élève composante Maths'!AE$14=4,'Bilan élève composante Maths'!AE$2,"")</f>
        <v/>
      </c>
    </row>
    <row r="33" spans="1:42" x14ac:dyDescent="0.25">
      <c r="A33" s="13">
        <v>30</v>
      </c>
      <c r="B33" s="197"/>
      <c r="C33" s="205"/>
      <c r="D33" s="83" t="str">
        <f>IF('Bilan élève composante Maths'!AF$5=1,'Bilan élève composante Maths'!AF$2,"")</f>
        <v/>
      </c>
      <c r="E33" s="83" t="str">
        <f>IF('Bilan élève composante Maths'!AF$5=2,'Bilan élève composante Maths'!AF$2,"")</f>
        <v/>
      </c>
      <c r="F33" s="83" t="str">
        <f>IF('Bilan élève composante Maths'!AF$5=3,'Bilan élève composante Maths'!AF$2,"")</f>
        <v/>
      </c>
      <c r="G33" s="84" t="str">
        <f>IF('Bilan élève composante Maths'!AF$5=4,'Bilan élève composante Maths'!AF$2,"")</f>
        <v/>
      </c>
      <c r="H33" s="201"/>
      <c r="I33" s="83" t="str">
        <f>IF('Bilan élève composante Maths'!AF$6=1,'Bilan élève composante Maths'!AF$2,"")</f>
        <v/>
      </c>
      <c r="J33" s="83" t="str">
        <f>IF('Bilan élève composante Maths'!AF$6=2,'Bilan élève composante Maths'!AF$2,"")</f>
        <v/>
      </c>
      <c r="K33" s="85" t="str">
        <f>IF('Bilan élève composante Maths'!AF$6=3,'Bilan élève composante Maths'!AF$2,"")</f>
        <v/>
      </c>
      <c r="L33" s="83" t="str">
        <f>IF('Bilan élève composante Maths'!AF$6=4,'Bilan élève composante Maths'!AF$2,"")</f>
        <v/>
      </c>
      <c r="M33" s="203"/>
      <c r="N33" s="83" t="str">
        <f>IF('Bilan élève composante Maths'!AF$7=1,'Bilan élève composante Maths'!AF$2,"")</f>
        <v/>
      </c>
      <c r="O33" s="83" t="str">
        <f>IF('Bilan élève composante Maths'!AF$7=2,'Bilan élève composante Maths'!AF$2,"")</f>
        <v/>
      </c>
      <c r="P33" s="83" t="str">
        <f>IF('Bilan élève composante Maths'!AF$7=3,'Bilan élève composante Maths'!AF$2,"")</f>
        <v/>
      </c>
      <c r="Q33" s="83" t="str">
        <f>IF('Bilan élève composante Maths'!AF$7=4,'Bilan élève composante Maths'!AF$2,"")</f>
        <v/>
      </c>
      <c r="R33" s="201"/>
      <c r="S33" s="83" t="str">
        <f>IF('Bilan élève composante Maths'!AF$8=1,'Bilan élève composante Maths'!AF$2,"")</f>
        <v/>
      </c>
      <c r="T33" s="83" t="str">
        <f>IF('Bilan élève composante Maths'!AF$8=2,'Bilan élève composante Maths'!AF$2,"")</f>
        <v/>
      </c>
      <c r="U33" s="83" t="str">
        <f>IF('Bilan élève composante Maths'!AF$8=3,'Bilan élève composante Maths'!AF$2,"")</f>
        <v/>
      </c>
      <c r="V33" s="83" t="str">
        <f>IF('Bilan élève composante Maths'!AF$8=4,'Bilan élève composante Maths'!AF$2,"")</f>
        <v/>
      </c>
      <c r="W33" s="199"/>
      <c r="X33" s="83" t="str">
        <f>IF('Bilan élève composante Maths'!AF$10=1,'Bilan élève composante Maths'!AF$2,"")</f>
        <v/>
      </c>
      <c r="Y33" s="83" t="str">
        <f>IF('Bilan élève composante Maths'!AF$10=2,'Bilan élève composante Maths'!AF$2,"")</f>
        <v/>
      </c>
      <c r="Z33" s="83" t="str">
        <f>IF('Bilan élève composante Maths'!AF$10=3,'Bilan élève composante Maths'!AF$2,"")</f>
        <v/>
      </c>
      <c r="AA33" s="83" t="str">
        <f>IF('Bilan élève composante Maths'!AF$10=4,'Bilan élève composante Maths'!AF$2,"")</f>
        <v/>
      </c>
      <c r="AB33" s="222"/>
      <c r="AC33" s="82" t="str">
        <f>IF('Bilan élève composante Maths'!AF$11=1,'Bilan élève composante Maths'!AF$2,"")</f>
        <v/>
      </c>
      <c r="AD33" s="82" t="str">
        <f>IF('Bilan élève composante Maths'!AF$11=2,'Bilan élève composante Maths'!AF$2,"")</f>
        <v/>
      </c>
      <c r="AE33" s="82" t="str">
        <f>IF('Bilan élève composante Maths'!AF$11=3,'Bilan élève composante Maths'!AF$2,"")</f>
        <v/>
      </c>
      <c r="AF33" s="82" t="str">
        <f>IF('Bilan élève composante Maths'!AF$11=4,'Bilan élève composante Maths'!AF$2,"")</f>
        <v/>
      </c>
      <c r="AG33" s="199"/>
      <c r="AH33" s="82" t="str">
        <f>IF('Bilan élève composante Maths'!AF$13=1,'Bilan élève composante Maths'!AF$2,"")</f>
        <v/>
      </c>
      <c r="AI33" s="82" t="str">
        <f>IF('Bilan élève composante Maths'!AF$13=2,'Bilan élève composante Maths'!AF$2,"")</f>
        <v/>
      </c>
      <c r="AJ33" s="82" t="str">
        <f>IF('Bilan élève composante Maths'!AF$13=3,'Bilan élève composante Maths'!AF$2,"")</f>
        <v/>
      </c>
      <c r="AK33" s="82" t="str">
        <f>IF('Bilan élève composante Maths'!AE$13=4,'Bilan élève composante Maths'!AE$2,"")</f>
        <v/>
      </c>
      <c r="AL33" s="222"/>
      <c r="AM33" s="82" t="str">
        <f>IF('Bilan élève composante Maths'!AF$14=1,'Bilan élève composante Maths'!AF$2,"")</f>
        <v/>
      </c>
      <c r="AN33" s="82" t="str">
        <f>IF('Bilan élève composante Maths'!AF$14=2,'Bilan élève composante Maths'!AF$2,"")</f>
        <v/>
      </c>
      <c r="AO33" s="82" t="str">
        <f>IF('Bilan élève composante Maths'!AF$14=3,'Bilan élève composante Maths'!AF$2,"")</f>
        <v/>
      </c>
      <c r="AP33" s="82" t="str">
        <f>IF('Bilan élève composante Maths'!AF$14=4,'Bilan élève composante Maths'!AF$2,"")</f>
        <v/>
      </c>
    </row>
    <row r="34" spans="1:42" x14ac:dyDescent="0.25">
      <c r="E34" s="13"/>
    </row>
    <row r="35" spans="1:42" x14ac:dyDescent="0.25">
      <c r="D35" s="75" t="str">
        <f>IF('Bilan élève composante Maths'!AG$5=1,'Bilan élève composante Maths'!AG$2,"")</f>
        <v/>
      </c>
    </row>
  </sheetData>
  <sheetProtection password="C82B" sheet="1" objects="1" scenarios="1"/>
  <mergeCells count="17">
    <mergeCell ref="AG1:AG33"/>
    <mergeCell ref="AL1:AL33"/>
    <mergeCell ref="AB1:AB33"/>
    <mergeCell ref="AM1:AP2"/>
    <mergeCell ref="AH1:AK2"/>
    <mergeCell ref="X1:AA2"/>
    <mergeCell ref="AC1:AF2"/>
    <mergeCell ref="B1:B33"/>
    <mergeCell ref="W1:W33"/>
    <mergeCell ref="R1:R33"/>
    <mergeCell ref="M1:M33"/>
    <mergeCell ref="H1:H33"/>
    <mergeCell ref="C1:C33"/>
    <mergeCell ref="D1:G2"/>
    <mergeCell ref="I1:L2"/>
    <mergeCell ref="N1:Q2"/>
    <mergeCell ref="S1:V2"/>
  </mergeCells>
  <printOptions horizontalCentered="1"/>
  <pageMargins left="0.23622047244094491" right="0.23622047244094491" top="0.74803149606299213" bottom="0.74803149606299213" header="0.31496062992125984" footer="0.31496062992125984"/>
  <pageSetup paperSize="8" scale="78" fitToWidth="2" orientation="landscape" r:id="rId1"/>
  <colBreaks count="1" manualBreakCount="1">
    <brk id="22"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8</vt:i4>
      </vt:variant>
      <vt:variant>
        <vt:lpstr>Plages nommées</vt:lpstr>
      </vt:variant>
      <vt:variant>
        <vt:i4>74</vt:i4>
      </vt:variant>
    </vt:vector>
  </HeadingPairs>
  <TitlesOfParts>
    <vt:vector size="82" baseType="lpstr">
      <vt:lpstr>Présentation</vt:lpstr>
      <vt:lpstr>Mes élèves</vt:lpstr>
      <vt:lpstr>Résultats test rentrée français</vt:lpstr>
      <vt:lpstr>Bilan élève composante français</vt:lpstr>
      <vt:lpstr>Groupes besoin fr</vt:lpstr>
      <vt:lpstr>Résultats test rentrée maths</vt:lpstr>
      <vt:lpstr>Bilan élève composante Maths</vt:lpstr>
      <vt:lpstr>Groupes besoin maths</vt:lpstr>
      <vt:lpstr>'Bilan élève composante Maths'!composante</vt:lpstr>
      <vt:lpstr>composante</vt:lpstr>
      <vt:lpstr>'Bilan élève composante Maths'!composantesresultats</vt:lpstr>
      <vt:lpstr>composantesresultats</vt:lpstr>
      <vt:lpstr>'Bilan élève composante Maths'!COPIE1</vt:lpstr>
      <vt:lpstr>COPIE1</vt:lpstr>
      <vt:lpstr>'Bilan élève composante Maths'!COPIE2</vt:lpstr>
      <vt:lpstr>COPIE2</vt:lpstr>
      <vt:lpstr>'Bilan élève composante Maths'!COPIE3</vt:lpstr>
      <vt:lpstr>COPIE3</vt:lpstr>
      <vt:lpstr>'Bilan élève composante Maths'!COPIE4</vt:lpstr>
      <vt:lpstr>COPIE4</vt:lpstr>
      <vt:lpstr>'Bilan élève composante Maths'!ELEVESCOMPOSANTE</vt:lpstr>
      <vt:lpstr>ELEVESCOMPOSANTE</vt:lpstr>
      <vt:lpstr>'Bilan élève composante Maths'!ELEVESRECHERCHE</vt:lpstr>
      <vt:lpstr>ELEVESRECHERCHE</vt:lpstr>
      <vt:lpstr>'Bilan élève composante Maths'!fluence1</vt:lpstr>
      <vt:lpstr>fluence1</vt:lpstr>
      <vt:lpstr>'Bilan élève composante Maths'!FLUENCE2</vt:lpstr>
      <vt:lpstr>FLUENCE2</vt:lpstr>
      <vt:lpstr>'Bilan élève composante Maths'!FLUENCE3</vt:lpstr>
      <vt:lpstr>FLUENCE3</vt:lpstr>
      <vt:lpstr>'Bilan élève composante Maths'!FLUENCE4</vt:lpstr>
      <vt:lpstr>FLUENCE4</vt:lpstr>
      <vt:lpstr>'Bilan élève composante Maths'!GRAMM1</vt:lpstr>
      <vt:lpstr>GRAMM1</vt:lpstr>
      <vt:lpstr>'Bilan élève composante Maths'!GRAMM2</vt:lpstr>
      <vt:lpstr>GRAMM2</vt:lpstr>
      <vt:lpstr>'Bilan élève composante Maths'!GRAMM3</vt:lpstr>
      <vt:lpstr>GRAMM3</vt:lpstr>
      <vt:lpstr>'Bilan élève composante Maths'!GRAMM4</vt:lpstr>
      <vt:lpstr>GRAMM4</vt:lpstr>
      <vt:lpstr>'Bilan élève composante Maths'!LECTURE1</vt:lpstr>
      <vt:lpstr>LECTURE1</vt:lpstr>
      <vt:lpstr>'Bilan élève composante Maths'!LECTURE2</vt:lpstr>
      <vt:lpstr>LECTURE2</vt:lpstr>
      <vt:lpstr>'Bilan élève composante Maths'!LECTURE3</vt:lpstr>
      <vt:lpstr>LECTURE3</vt:lpstr>
      <vt:lpstr>'Bilan élève composante Maths'!LECTURE4</vt:lpstr>
      <vt:lpstr>LECTURE4</vt:lpstr>
      <vt:lpstr>nomeleve</vt:lpstr>
      <vt:lpstr>numeroeleve</vt:lpstr>
      <vt:lpstr>'Bilan élève composante Maths'!ORTHO1</vt:lpstr>
      <vt:lpstr>ORTHO1</vt:lpstr>
      <vt:lpstr>'Bilan élève composante Maths'!ORTHO2</vt:lpstr>
      <vt:lpstr>ORTHO2</vt:lpstr>
      <vt:lpstr>'Bilan élève composante Maths'!ORTHO3</vt:lpstr>
      <vt:lpstr>ORTHO3</vt:lpstr>
      <vt:lpstr>'Bilan élève composante Maths'!ORTHO4</vt:lpstr>
      <vt:lpstr>ORTHO4</vt:lpstr>
      <vt:lpstr>'Bilan élève composante Maths'!ORTHOG1</vt:lpstr>
      <vt:lpstr>ORTHOG1</vt:lpstr>
      <vt:lpstr>'Bilan élève composante Maths'!ORTHOG2</vt:lpstr>
      <vt:lpstr>ORTHOG2</vt:lpstr>
      <vt:lpstr>'Bilan élève composante Maths'!ORTHOG3</vt:lpstr>
      <vt:lpstr>ORTHOG3</vt:lpstr>
      <vt:lpstr>'Bilan élève composante Maths'!ORTHOG4</vt:lpstr>
      <vt:lpstr>ORTHOG4</vt:lpstr>
      <vt:lpstr>'Bilan élève composante Maths'!reco1</vt:lpstr>
      <vt:lpstr>reco1</vt:lpstr>
      <vt:lpstr>'Bilan élève composante Maths'!reco2</vt:lpstr>
      <vt:lpstr>reco2</vt:lpstr>
      <vt:lpstr>'Bilan élève composante Maths'!reco3</vt:lpstr>
      <vt:lpstr>reco3</vt:lpstr>
      <vt:lpstr>'Bilan élève composante Maths'!reco4</vt:lpstr>
      <vt:lpstr>reco4</vt:lpstr>
      <vt:lpstr>'Bilan élève composante français'!Zone_d_impression</vt:lpstr>
      <vt:lpstr>'Bilan élève composante Maths'!Zone_d_impression</vt:lpstr>
      <vt:lpstr>'Groupes besoin fr'!Zone_d_impression</vt:lpstr>
      <vt:lpstr>'Groupes besoin maths'!Zone_d_impression</vt:lpstr>
      <vt:lpstr>'Mes élèves'!Zone_d_impression</vt:lpstr>
      <vt:lpstr>Présentation!Zone_d_impression</vt:lpstr>
      <vt:lpstr>'Résultats test rentrée français'!Zone_d_impression</vt:lpstr>
      <vt:lpstr>'Résultats test rentrée maths'!Zone_d_impression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Xavier BOUSSEMART</dc:creator>
  <cp:lastModifiedBy>Xavier Boussemart</cp:lastModifiedBy>
  <cp:lastPrinted>2021-12-16T03:36:44Z</cp:lastPrinted>
  <dcterms:created xsi:type="dcterms:W3CDTF">2021-10-28T21:25:11Z</dcterms:created>
  <dcterms:modified xsi:type="dcterms:W3CDTF">2024-12-19T23:44:01Z</dcterms:modified>
</cp:coreProperties>
</file>