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tabRatio="603"/>
  </bookViews>
  <sheets>
    <sheet name="Présentation" sheetId="1" r:id="rId1"/>
    <sheet name="Mes élèves" sheetId="2" r:id="rId2"/>
    <sheet name="Résultats test rentrée" sheetId="3" r:id="rId3"/>
    <sheet name="Bilan élève" sheetId="4" r:id="rId4"/>
    <sheet name="groupes besoin LANGAGE" sheetId="14" r:id="rId5"/>
    <sheet name="groupes besoin STRUCTURER..." sheetId="15" r:id="rId6"/>
    <sheet name="groupes besoin EXPLORER..." sheetId="16" r:id="rId7"/>
  </sheets>
  <definedNames>
    <definedName name="composante">'Bilan élève'!$AH$4:$AH$16</definedName>
    <definedName name="composantesresultats">'Bilan élève'!$C$10:$AF$16</definedName>
    <definedName name="COPIE1">'Bilan élève'!$BD$3:$BD$28</definedName>
    <definedName name="COPIE2">'Bilan élève'!$BE$3:$BE$28</definedName>
    <definedName name="COPIE3">'Bilan élève'!$BF$3:$BF$28</definedName>
    <definedName name="COPIE4">'Bilan élève'!$BG$3:$BG$28</definedName>
    <definedName name="ELEVESCOMPOSANTE">'Bilan élève'!$C$2:$AF$2</definedName>
    <definedName name="ELEVESRECHERCHE">'Bilan élève'!$AI$3:$AI$28</definedName>
    <definedName name="fluence1">'Bilan élève'!$AR$3:$AR$28</definedName>
    <definedName name="FLUENCE2">'Bilan élève'!$AS$3:$AS$28</definedName>
    <definedName name="FLUENCE3">'Bilan élève'!$AT$3:$AT$28</definedName>
    <definedName name="FLUENCE4">'Bilan élève'!$AU$3:$AU$28</definedName>
    <definedName name="GRAMM1">'Bilan élève'!$BP$3:$BP$28</definedName>
    <definedName name="GRAMM2">'Bilan élève'!$BQ$3:$BQ$28</definedName>
    <definedName name="GRAMM3">'Bilan élève'!$BR$3:$BR$28</definedName>
    <definedName name="GRAMM4">'Bilan élève'!$BS$3:$BS$28</definedName>
    <definedName name="LECTURE1">'Bilan élève'!$AZ$3:$AZ$28</definedName>
    <definedName name="LECTURE2">'Bilan élève'!$BA$3:$BA$28</definedName>
    <definedName name="LECTURE3">'Bilan élève'!$BB$3:$BB$28</definedName>
    <definedName name="LECTURE4">'Bilan élève'!$BC$3:$BC$28</definedName>
    <definedName name="nomeleve">'Mes élèves'!$A$2:$A$31</definedName>
    <definedName name="numeroeleve">'Mes élèves'!$F$2:$F$31</definedName>
    <definedName name="ORTHO1">'Bilan élève'!$BH$3:$BH$28</definedName>
    <definedName name="ORTHO2">'Bilan élève'!$BI$3:$BI$28</definedName>
    <definedName name="ORTHO3">'Bilan élève'!$BJ$3:$BJ$28</definedName>
    <definedName name="ORTHO4">'Bilan élève'!$BK$3:$BK$28</definedName>
    <definedName name="ORTHOG1">'Bilan élève'!$BL$3:$BL$28</definedName>
    <definedName name="ORTHOG2">'Bilan élève'!$BM$3:$BM$28</definedName>
    <definedName name="ORTHOG3">'Bilan élève'!$BN$3:$BN$28</definedName>
    <definedName name="ORTHOG4">'Bilan élève'!$BO$3:$BO$28</definedName>
    <definedName name="reco1">'Bilan élève'!$AV$3:$AV$28</definedName>
    <definedName name="reco2">'Bilan élève'!$AW$3:$AW$28</definedName>
    <definedName name="reco3">'Bilan élève'!$AX$3:$AX$28</definedName>
    <definedName name="reco4">'Bilan élève'!$AY$3:$AY$28</definedName>
    <definedName name="_xlnm.Print_Area" localSheetId="6">'groupes besoin EXPLORER...'!$B$1:$E$33</definedName>
    <definedName name="_xlnm.Print_Area" localSheetId="4">'groupes besoin LANGAGE'!$B$1:$L$33</definedName>
    <definedName name="_xlnm.Print_Area" localSheetId="5">'groupes besoin STRUCTURER...'!$A$1:$P$33</definedName>
  </definedNames>
  <calcPr calcId="145621"/>
</workbook>
</file>

<file path=xl/calcChain.xml><?xml version="1.0" encoding="utf-8"?>
<calcChain xmlns="http://schemas.openxmlformats.org/spreadsheetml/2006/main">
  <c r="E13" i="4" l="1"/>
  <c r="H6" i="15" l="1"/>
  <c r="I6" i="15"/>
  <c r="J6" i="15"/>
  <c r="E12" i="4" l="1"/>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12" i="4"/>
  <c r="D13" i="4"/>
  <c r="C12" i="4"/>
  <c r="C13"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C16" i="4"/>
  <c r="C10" i="4"/>
  <c r="C9" i="4"/>
  <c r="J4" i="15" l="1"/>
  <c r="I4" i="15"/>
  <c r="H4" i="15"/>
  <c r="Z4" i="14"/>
  <c r="Y4" i="14"/>
  <c r="X4" i="14"/>
  <c r="K5" i="15"/>
  <c r="I5" i="15"/>
  <c r="H5" i="15"/>
  <c r="K33" i="15"/>
  <c r="I33" i="15"/>
  <c r="H33" i="15"/>
  <c r="I29" i="15"/>
  <c r="H29" i="15"/>
  <c r="K29" i="15"/>
  <c r="J32" i="15"/>
  <c r="I32" i="15"/>
  <c r="H32" i="15"/>
  <c r="H31" i="15"/>
  <c r="K31" i="15"/>
  <c r="I31" i="15"/>
  <c r="J30" i="15"/>
  <c r="I30" i="15"/>
  <c r="H30" i="15"/>
  <c r="H28" i="15"/>
  <c r="J28" i="15"/>
  <c r="I28" i="15"/>
  <c r="K27" i="15"/>
  <c r="I27" i="15"/>
  <c r="H27" i="15"/>
  <c r="J26" i="15"/>
  <c r="I26" i="15"/>
  <c r="H26" i="15"/>
  <c r="H25" i="15"/>
  <c r="K25" i="15"/>
  <c r="I25" i="15"/>
  <c r="J24" i="15"/>
  <c r="I24" i="15"/>
  <c r="H24" i="15"/>
  <c r="I23" i="15"/>
  <c r="H23" i="15"/>
  <c r="K23" i="15"/>
  <c r="H22" i="15"/>
  <c r="J22" i="15"/>
  <c r="I22" i="15"/>
  <c r="K21" i="15"/>
  <c r="I21" i="15"/>
  <c r="H21" i="15"/>
  <c r="J20" i="15"/>
  <c r="I20" i="15"/>
  <c r="H20" i="15"/>
  <c r="H19" i="15"/>
  <c r="K19" i="15"/>
  <c r="I19" i="15"/>
  <c r="J18" i="15"/>
  <c r="I18" i="15"/>
  <c r="H18" i="15"/>
  <c r="I17" i="15"/>
  <c r="H17" i="15"/>
  <c r="K17" i="15"/>
  <c r="H16" i="15"/>
  <c r="J16" i="15"/>
  <c r="I16" i="15"/>
  <c r="K15" i="15"/>
  <c r="I15" i="15"/>
  <c r="H15" i="15"/>
  <c r="J14" i="15"/>
  <c r="I14" i="15"/>
  <c r="H14" i="15"/>
  <c r="H13" i="15"/>
  <c r="K13" i="15"/>
  <c r="I13" i="15"/>
  <c r="H12" i="15"/>
  <c r="J12" i="15"/>
  <c r="I12" i="15"/>
  <c r="I11" i="15"/>
  <c r="H11" i="15"/>
  <c r="K11" i="15"/>
  <c r="H10" i="15"/>
  <c r="J10" i="15"/>
  <c r="I10" i="15"/>
  <c r="K9" i="15"/>
  <c r="I9" i="15"/>
  <c r="H9" i="15"/>
  <c r="J8" i="15"/>
  <c r="I8" i="15"/>
  <c r="H8" i="15"/>
  <c r="H7" i="15"/>
  <c r="K7" i="15"/>
  <c r="I7" i="15"/>
  <c r="D6" i="4"/>
  <c r="E6" i="4"/>
  <c r="F6" i="4"/>
  <c r="G6" i="4"/>
  <c r="H6" i="4"/>
  <c r="I6" i="4"/>
  <c r="J6" i="4"/>
  <c r="K6" i="4"/>
  <c r="L6" i="4"/>
  <c r="M6" i="4"/>
  <c r="N6" i="4"/>
  <c r="O6" i="4"/>
  <c r="P6" i="4"/>
  <c r="Q6" i="4"/>
  <c r="R6" i="4"/>
  <c r="S6" i="4"/>
  <c r="T6" i="4"/>
  <c r="U6" i="4"/>
  <c r="V6" i="4"/>
  <c r="W6" i="4"/>
  <c r="X6" i="4"/>
  <c r="Y6" i="4"/>
  <c r="Z6" i="4"/>
  <c r="AA6" i="4"/>
  <c r="AB6" i="4"/>
  <c r="AC6" i="4"/>
  <c r="AD6" i="4"/>
  <c r="AE6" i="4"/>
  <c r="AF6" i="4"/>
  <c r="C6" i="4"/>
  <c r="D7" i="4"/>
  <c r="E7" i="4"/>
  <c r="F7" i="4"/>
  <c r="G7" i="4"/>
  <c r="H7" i="4"/>
  <c r="I7" i="4"/>
  <c r="J7" i="4"/>
  <c r="K7" i="4"/>
  <c r="L7" i="4"/>
  <c r="M7" i="4"/>
  <c r="N7" i="4"/>
  <c r="O7" i="4"/>
  <c r="P7" i="4"/>
  <c r="Q7" i="4"/>
  <c r="R7" i="4"/>
  <c r="S7" i="4"/>
  <c r="T7" i="4"/>
  <c r="U7" i="4"/>
  <c r="V7" i="4"/>
  <c r="W7" i="4"/>
  <c r="X7" i="4"/>
  <c r="Y7" i="4"/>
  <c r="Z7" i="4"/>
  <c r="AA7" i="4"/>
  <c r="AB7" i="4"/>
  <c r="AC7" i="4"/>
  <c r="AD7" i="4"/>
  <c r="AE7" i="4"/>
  <c r="AF7" i="4"/>
  <c r="D8" i="4"/>
  <c r="E8" i="4"/>
  <c r="F8" i="4"/>
  <c r="G8" i="4"/>
  <c r="H8" i="4"/>
  <c r="I8" i="4"/>
  <c r="J8" i="4"/>
  <c r="K8" i="4"/>
  <c r="L8" i="4"/>
  <c r="M8" i="4"/>
  <c r="N8" i="4"/>
  <c r="O8" i="4"/>
  <c r="P8" i="4"/>
  <c r="Q8" i="4"/>
  <c r="R8" i="4"/>
  <c r="S8" i="4"/>
  <c r="T8" i="4"/>
  <c r="U8" i="4"/>
  <c r="V8" i="4"/>
  <c r="W8" i="4"/>
  <c r="X8" i="4"/>
  <c r="Y8" i="4"/>
  <c r="Z8" i="4"/>
  <c r="AA8" i="4"/>
  <c r="AB8" i="4"/>
  <c r="AC8" i="4"/>
  <c r="AD8" i="4"/>
  <c r="AE8" i="4"/>
  <c r="AF8" i="4"/>
  <c r="D9" i="4"/>
  <c r="E9" i="4"/>
  <c r="F9" i="4"/>
  <c r="G9" i="4"/>
  <c r="H9" i="4"/>
  <c r="I9" i="4"/>
  <c r="J9" i="4"/>
  <c r="K9" i="4"/>
  <c r="L9" i="4"/>
  <c r="M9" i="4"/>
  <c r="N9" i="4"/>
  <c r="O9" i="4"/>
  <c r="P9" i="4"/>
  <c r="Q9" i="4"/>
  <c r="R9" i="4"/>
  <c r="S9" i="4"/>
  <c r="T9" i="4"/>
  <c r="U9" i="4"/>
  <c r="V9" i="4"/>
  <c r="W9" i="4"/>
  <c r="X9" i="4"/>
  <c r="Y9" i="4"/>
  <c r="Z9" i="4"/>
  <c r="AA9" i="4"/>
  <c r="AB9" i="4"/>
  <c r="AC9" i="4"/>
  <c r="AD9" i="4"/>
  <c r="AE9" i="4"/>
  <c r="AF9" i="4"/>
  <c r="C8" i="4"/>
  <c r="C7" i="4"/>
  <c r="J6" i="14" l="1"/>
  <c r="I6" i="14"/>
  <c r="L6" i="14"/>
  <c r="L5" i="14"/>
  <c r="J5" i="14"/>
  <c r="I5" i="14"/>
  <c r="X33" i="14"/>
  <c r="AA33" i="14"/>
  <c r="Y33" i="14"/>
  <c r="Y32" i="14"/>
  <c r="Z32" i="14"/>
  <c r="X32" i="14"/>
  <c r="V33" i="14"/>
  <c r="T33" i="14"/>
  <c r="U33" i="14"/>
  <c r="O33" i="14"/>
  <c r="N33" i="14"/>
  <c r="Q33" i="14"/>
  <c r="P32" i="14"/>
  <c r="O32" i="14"/>
  <c r="N32" i="14"/>
  <c r="S32" i="14"/>
  <c r="V32" i="14"/>
  <c r="U32" i="14"/>
  <c r="V31" i="14"/>
  <c r="U31" i="14"/>
  <c r="T31" i="14"/>
  <c r="Y31" i="14"/>
  <c r="X31" i="14"/>
  <c r="AA31" i="14"/>
  <c r="V30" i="14"/>
  <c r="U30" i="14"/>
  <c r="S30" i="14"/>
  <c r="N28" i="14"/>
  <c r="P28" i="14"/>
  <c r="O28" i="14"/>
  <c r="P30" i="14"/>
  <c r="O30" i="14"/>
  <c r="N30" i="14"/>
  <c r="Z28" i="14"/>
  <c r="Y28" i="14"/>
  <c r="X28" i="14"/>
  <c r="X30" i="14"/>
  <c r="Z30" i="14"/>
  <c r="Y30" i="14"/>
  <c r="U28" i="14"/>
  <c r="S28" i="14"/>
  <c r="V28" i="14"/>
  <c r="Q31" i="14"/>
  <c r="O31" i="14"/>
  <c r="N31" i="14"/>
  <c r="T25" i="14"/>
  <c r="V25" i="14"/>
  <c r="U25" i="14"/>
  <c r="P24" i="14"/>
  <c r="O24" i="14"/>
  <c r="N24" i="14"/>
  <c r="AA25" i="14"/>
  <c r="Y25" i="14"/>
  <c r="X25" i="14"/>
  <c r="V24" i="14"/>
  <c r="U24" i="14"/>
  <c r="S24" i="14"/>
  <c r="AA27" i="14"/>
  <c r="Y27" i="14"/>
  <c r="X27" i="14"/>
  <c r="Z24" i="14"/>
  <c r="Y24" i="14"/>
  <c r="X24" i="14"/>
  <c r="X26" i="14"/>
  <c r="Y26" i="14"/>
  <c r="Z26" i="14"/>
  <c r="Q27" i="14"/>
  <c r="O27" i="14"/>
  <c r="N27" i="14"/>
  <c r="U27" i="14"/>
  <c r="V27" i="14"/>
  <c r="T27" i="14"/>
  <c r="N26" i="14"/>
  <c r="P26" i="14"/>
  <c r="O26" i="14"/>
  <c r="S26" i="14"/>
  <c r="V26" i="14"/>
  <c r="U26" i="14"/>
  <c r="O25" i="14"/>
  <c r="Q25" i="14"/>
  <c r="N25" i="14"/>
  <c r="Z20" i="14"/>
  <c r="Y20" i="14"/>
  <c r="X20" i="14"/>
  <c r="O23" i="14"/>
  <c r="N23" i="14"/>
  <c r="Q23" i="14"/>
  <c r="Z22" i="14"/>
  <c r="Y22" i="14"/>
  <c r="X22" i="14"/>
  <c r="V23" i="14"/>
  <c r="U23" i="14"/>
  <c r="T23" i="14"/>
  <c r="N22" i="14"/>
  <c r="P22" i="14"/>
  <c r="O22" i="14"/>
  <c r="X23" i="14"/>
  <c r="AA23" i="14"/>
  <c r="Y23" i="14"/>
  <c r="V22" i="14"/>
  <c r="U22" i="14"/>
  <c r="S22" i="14"/>
  <c r="Q21" i="14"/>
  <c r="O21" i="14"/>
  <c r="N21" i="14"/>
  <c r="T21" i="14"/>
  <c r="V21" i="14"/>
  <c r="U21" i="14"/>
  <c r="O20" i="14"/>
  <c r="N20" i="14"/>
  <c r="P20" i="14"/>
  <c r="X21" i="14"/>
  <c r="AA21" i="14"/>
  <c r="Y21" i="14"/>
  <c r="S20" i="14"/>
  <c r="V20" i="14"/>
  <c r="U20" i="14"/>
  <c r="AA19" i="14"/>
  <c r="Y19" i="14"/>
  <c r="X19" i="14"/>
  <c r="S18" i="14"/>
  <c r="V18" i="14"/>
  <c r="U18" i="14"/>
  <c r="O17" i="14"/>
  <c r="N17" i="14"/>
  <c r="Q17" i="14"/>
  <c r="N16" i="14"/>
  <c r="P16" i="14"/>
  <c r="O16" i="14"/>
  <c r="U16" i="14"/>
  <c r="V16" i="14"/>
  <c r="S16" i="14"/>
  <c r="U19" i="14"/>
  <c r="T19" i="14"/>
  <c r="V19" i="14"/>
  <c r="N18" i="14"/>
  <c r="P18" i="14"/>
  <c r="O18" i="14"/>
  <c r="Z18" i="14"/>
  <c r="X18" i="14"/>
  <c r="Y18" i="14"/>
  <c r="X17" i="14"/>
  <c r="Y17" i="14"/>
  <c r="AA17" i="14"/>
  <c r="Y16" i="14"/>
  <c r="Z16" i="14"/>
  <c r="X16" i="14"/>
  <c r="U17" i="14"/>
  <c r="V17" i="14"/>
  <c r="T17" i="14"/>
  <c r="N19" i="14"/>
  <c r="Q19" i="14"/>
  <c r="O19" i="14"/>
  <c r="P12" i="14"/>
  <c r="O12" i="14"/>
  <c r="N12" i="14"/>
  <c r="Z12" i="14"/>
  <c r="Y12" i="14"/>
  <c r="X12" i="14"/>
  <c r="O15" i="14"/>
  <c r="N15" i="14"/>
  <c r="Q15" i="14"/>
  <c r="V13" i="14"/>
  <c r="U13" i="14"/>
  <c r="T13" i="14"/>
  <c r="U12" i="14"/>
  <c r="S12" i="14"/>
  <c r="V12" i="14"/>
  <c r="U15" i="14"/>
  <c r="T15" i="14"/>
  <c r="V15" i="14"/>
  <c r="N14" i="14"/>
  <c r="P14" i="14"/>
  <c r="O14" i="14"/>
  <c r="X14" i="14"/>
  <c r="Y14" i="14"/>
  <c r="Z14" i="14"/>
  <c r="AA13" i="14"/>
  <c r="Y13" i="14"/>
  <c r="X13" i="14"/>
  <c r="Y15" i="14"/>
  <c r="AA15" i="14"/>
  <c r="X15" i="14"/>
  <c r="S14" i="14"/>
  <c r="U14" i="14"/>
  <c r="V14" i="14"/>
  <c r="Q13" i="14"/>
  <c r="O13" i="14"/>
  <c r="N13" i="14"/>
  <c r="X8" i="14"/>
  <c r="Z8" i="14"/>
  <c r="Y8" i="14"/>
  <c r="Q11" i="14"/>
  <c r="O11" i="14"/>
  <c r="N11" i="14"/>
  <c r="U11" i="14"/>
  <c r="T11" i="14"/>
  <c r="V11" i="14"/>
  <c r="P10" i="14"/>
  <c r="N10" i="14"/>
  <c r="O10" i="14"/>
  <c r="X11" i="14"/>
  <c r="AA11" i="14"/>
  <c r="Y11" i="14"/>
  <c r="S10" i="14"/>
  <c r="V10" i="14"/>
  <c r="U10" i="14"/>
  <c r="N9" i="14"/>
  <c r="O9" i="14"/>
  <c r="Q9" i="14"/>
  <c r="Z10" i="14"/>
  <c r="Y10" i="14"/>
  <c r="X10" i="14"/>
  <c r="U9" i="14"/>
  <c r="V9" i="14"/>
  <c r="T9" i="14"/>
  <c r="O8" i="14"/>
  <c r="P8" i="14"/>
  <c r="N8" i="14"/>
  <c r="Y9" i="14"/>
  <c r="X9" i="14"/>
  <c r="AA9" i="14"/>
  <c r="U8" i="14"/>
  <c r="S8" i="14"/>
  <c r="V8" i="14"/>
  <c r="AA7" i="14"/>
  <c r="X7" i="14"/>
  <c r="Y7" i="14"/>
  <c r="S6" i="14"/>
  <c r="U6" i="14"/>
  <c r="V6" i="14"/>
  <c r="O5" i="14"/>
  <c r="N5" i="14"/>
  <c r="Q5" i="14"/>
  <c r="U7" i="14"/>
  <c r="V7" i="14"/>
  <c r="T7" i="14"/>
  <c r="V5" i="14"/>
  <c r="U5" i="14"/>
  <c r="T5" i="14"/>
  <c r="N4" i="14"/>
  <c r="P4" i="14"/>
  <c r="O4" i="14"/>
  <c r="U4" i="14"/>
  <c r="V4" i="14"/>
  <c r="S4" i="14"/>
  <c r="N6" i="14"/>
  <c r="P6" i="14"/>
  <c r="O6" i="14"/>
  <c r="Z6" i="14"/>
  <c r="Y6" i="14"/>
  <c r="X6" i="14"/>
  <c r="X5" i="14"/>
  <c r="Y5" i="14"/>
  <c r="AA5" i="14"/>
  <c r="N7" i="14"/>
  <c r="Q7" i="14"/>
  <c r="O7" i="14"/>
  <c r="I26" i="14"/>
  <c r="J26" i="14"/>
  <c r="L26" i="14"/>
  <c r="L7" i="14"/>
  <c r="K7" i="14"/>
  <c r="I7" i="14"/>
  <c r="L4" i="14"/>
  <c r="J4" i="14"/>
  <c r="I4" i="14"/>
  <c r="I33" i="14"/>
  <c r="L33" i="14"/>
  <c r="J33" i="14"/>
  <c r="K32" i="14"/>
  <c r="J32" i="14"/>
  <c r="I32" i="14"/>
  <c r="K31" i="14"/>
  <c r="I31" i="14"/>
  <c r="L31" i="14"/>
  <c r="I30" i="14"/>
  <c r="L30" i="14"/>
  <c r="J30" i="14"/>
  <c r="I28" i="14"/>
  <c r="L28" i="14"/>
  <c r="J28" i="14"/>
  <c r="J27" i="14"/>
  <c r="I27" i="14"/>
  <c r="L27" i="14"/>
  <c r="L25" i="14"/>
  <c r="J25" i="14"/>
  <c r="I25" i="14"/>
  <c r="K24" i="14"/>
  <c r="J24" i="14"/>
  <c r="I24" i="14"/>
  <c r="I23" i="14"/>
  <c r="L23" i="14"/>
  <c r="J23" i="14"/>
  <c r="L22" i="14"/>
  <c r="K22" i="14"/>
  <c r="I22" i="14"/>
  <c r="J21" i="14"/>
  <c r="I21" i="14"/>
  <c r="L21" i="14"/>
  <c r="I20" i="14"/>
  <c r="K20" i="14"/>
  <c r="J20" i="14"/>
  <c r="L19" i="14"/>
  <c r="K19" i="14"/>
  <c r="I19" i="14"/>
  <c r="J18" i="14"/>
  <c r="I18" i="14"/>
  <c r="L18" i="14"/>
  <c r="I17" i="14"/>
  <c r="J17" i="14"/>
  <c r="L17" i="14"/>
  <c r="L16" i="14"/>
  <c r="J16" i="14"/>
  <c r="I16" i="14"/>
  <c r="J15" i="14"/>
  <c r="I15" i="14"/>
  <c r="L15" i="14"/>
  <c r="I14" i="14"/>
  <c r="L14" i="14"/>
  <c r="J14" i="14"/>
  <c r="L13" i="14"/>
  <c r="J13" i="14"/>
  <c r="I13" i="14"/>
  <c r="K12" i="14"/>
  <c r="J12" i="14"/>
  <c r="I12" i="14"/>
  <c r="I11" i="14"/>
  <c r="J11" i="14"/>
  <c r="L11" i="14"/>
  <c r="L10" i="14"/>
  <c r="K10" i="14"/>
  <c r="I10" i="14"/>
  <c r="J9" i="14"/>
  <c r="I9" i="14"/>
  <c r="L9" i="14"/>
  <c r="I8" i="14"/>
  <c r="J8" i="14"/>
  <c r="K8" i="14"/>
  <c r="Y29" i="14"/>
  <c r="X29" i="14"/>
  <c r="AA29" i="14"/>
  <c r="T29" i="14"/>
  <c r="U29" i="14"/>
  <c r="V29" i="14"/>
  <c r="O29" i="14"/>
  <c r="N29" i="14"/>
  <c r="Q29" i="14"/>
  <c r="J29" i="14"/>
  <c r="I29" i="14"/>
  <c r="L29" i="14"/>
  <c r="D5" i="4"/>
  <c r="E5" i="4"/>
  <c r="F5" i="4"/>
  <c r="G5" i="4"/>
  <c r="H5" i="4"/>
  <c r="I5" i="4"/>
  <c r="J5" i="4"/>
  <c r="K5" i="4"/>
  <c r="L5" i="4"/>
  <c r="M5" i="4"/>
  <c r="N5" i="4"/>
  <c r="O5" i="4"/>
  <c r="P5" i="4"/>
  <c r="Q5" i="4"/>
  <c r="R5" i="4"/>
  <c r="S5" i="4"/>
  <c r="T5" i="4"/>
  <c r="U5" i="4"/>
  <c r="V5" i="4"/>
  <c r="W5" i="4"/>
  <c r="X5" i="4"/>
  <c r="Y5" i="4"/>
  <c r="Z5" i="4"/>
  <c r="AA5" i="4"/>
  <c r="AB5" i="4"/>
  <c r="AC5" i="4"/>
  <c r="AD5" i="4"/>
  <c r="AE5" i="4"/>
  <c r="AF5" i="4"/>
  <c r="C5" i="4"/>
  <c r="F5" i="14" l="1"/>
  <c r="D5" i="14"/>
  <c r="G5" i="14"/>
  <c r="G33" i="14"/>
  <c r="F33" i="14"/>
  <c r="D33" i="14"/>
  <c r="F32" i="14"/>
  <c r="E32" i="14"/>
  <c r="D32" i="14"/>
  <c r="D31" i="14"/>
  <c r="G31" i="14"/>
  <c r="F31" i="14"/>
  <c r="F30" i="14"/>
  <c r="E30" i="14"/>
  <c r="D30" i="14"/>
  <c r="F28" i="14"/>
  <c r="E28" i="14"/>
  <c r="D28" i="14"/>
  <c r="F26" i="14"/>
  <c r="E26" i="14"/>
  <c r="D26" i="14"/>
  <c r="D24" i="14"/>
  <c r="F24" i="14"/>
  <c r="E24" i="14"/>
  <c r="F25" i="14"/>
  <c r="D25" i="14"/>
  <c r="G25" i="14"/>
  <c r="D27" i="14"/>
  <c r="F27" i="14"/>
  <c r="G27" i="14"/>
  <c r="F20" i="14"/>
  <c r="E20" i="14"/>
  <c r="D20" i="14"/>
  <c r="G23" i="14"/>
  <c r="F23" i="14"/>
  <c r="D23" i="14"/>
  <c r="F22" i="14"/>
  <c r="E22" i="14"/>
  <c r="D22" i="14"/>
  <c r="D21" i="14"/>
  <c r="G21" i="14"/>
  <c r="F21" i="14"/>
  <c r="F19" i="14"/>
  <c r="D19" i="14"/>
  <c r="G19" i="14"/>
  <c r="D18" i="14"/>
  <c r="F18" i="14"/>
  <c r="E18" i="14"/>
  <c r="F16" i="14"/>
  <c r="E16" i="14"/>
  <c r="D16" i="14"/>
  <c r="G17" i="14"/>
  <c r="F17" i="14"/>
  <c r="D17" i="14"/>
  <c r="D13" i="14"/>
  <c r="G13" i="14"/>
  <c r="F13" i="14"/>
  <c r="E14" i="14"/>
  <c r="F14" i="14"/>
  <c r="D14" i="14"/>
  <c r="F12" i="14"/>
  <c r="E12" i="14"/>
  <c r="D12" i="14"/>
  <c r="D15" i="14"/>
  <c r="F15" i="14"/>
  <c r="G15" i="14"/>
  <c r="E8" i="14"/>
  <c r="D8" i="14"/>
  <c r="F8" i="14"/>
  <c r="F11" i="14"/>
  <c r="G11" i="14"/>
  <c r="D11" i="14"/>
  <c r="F10" i="14"/>
  <c r="E10" i="14"/>
  <c r="D10" i="14"/>
  <c r="D9" i="14"/>
  <c r="F9" i="14"/>
  <c r="G9" i="14"/>
  <c r="F7" i="14"/>
  <c r="D7" i="14"/>
  <c r="G7" i="14"/>
  <c r="D6" i="14"/>
  <c r="F6" i="14"/>
  <c r="E6" i="14"/>
  <c r="D4" i="14"/>
  <c r="F4" i="14"/>
  <c r="E4" i="14"/>
  <c r="F29" i="14"/>
  <c r="D29" i="14"/>
  <c r="G29" i="14"/>
  <c r="D16" i="4"/>
  <c r="E16" i="4"/>
  <c r="F16" i="4"/>
  <c r="G16" i="4"/>
  <c r="H16" i="4"/>
  <c r="I16" i="4"/>
  <c r="J16" i="4"/>
  <c r="K16" i="4"/>
  <c r="L16" i="4"/>
  <c r="M16" i="4"/>
  <c r="N16" i="4"/>
  <c r="O16" i="4"/>
  <c r="D16" i="16" s="1"/>
  <c r="P16" i="4"/>
  <c r="Q16" i="4"/>
  <c r="R16" i="4"/>
  <c r="S16" i="4"/>
  <c r="T16" i="4"/>
  <c r="E21" i="16" s="1"/>
  <c r="U16" i="4"/>
  <c r="V16" i="4"/>
  <c r="W16" i="4"/>
  <c r="X16" i="4"/>
  <c r="D25" i="16" s="1"/>
  <c r="Y16" i="4"/>
  <c r="Z16" i="4"/>
  <c r="AA16" i="4"/>
  <c r="AB16" i="4"/>
  <c r="AC16" i="4"/>
  <c r="AD16" i="4"/>
  <c r="AE16" i="4"/>
  <c r="D32" i="16" s="1"/>
  <c r="AF16" i="4"/>
  <c r="N5" i="15"/>
  <c r="O6" i="15"/>
  <c r="P7" i="15"/>
  <c r="O8" i="15"/>
  <c r="N9" i="15"/>
  <c r="O10" i="15"/>
  <c r="P11" i="15"/>
  <c r="O12" i="15"/>
  <c r="N13" i="15"/>
  <c r="O14" i="15"/>
  <c r="P15" i="15"/>
  <c r="M30" i="15"/>
  <c r="M32" i="15"/>
  <c r="P33" i="15"/>
  <c r="F5" i="15"/>
  <c r="C6" i="15"/>
  <c r="F8" i="15"/>
  <c r="F9" i="15"/>
  <c r="C10" i="15"/>
  <c r="F12" i="15"/>
  <c r="F13" i="15"/>
  <c r="C14" i="15"/>
  <c r="F15" i="15"/>
  <c r="F18" i="15"/>
  <c r="E19" i="15"/>
  <c r="F21" i="15"/>
  <c r="F22" i="15"/>
  <c r="E23" i="15"/>
  <c r="F25" i="15"/>
  <c r="F26" i="15"/>
  <c r="E27" i="15"/>
  <c r="F30" i="15"/>
  <c r="F32" i="15"/>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C29" i="15" l="1"/>
  <c r="C17" i="15"/>
  <c r="E29" i="16"/>
  <c r="D29" i="16"/>
  <c r="C29" i="16"/>
  <c r="C17" i="16"/>
  <c r="D28" i="15"/>
  <c r="D24" i="15"/>
  <c r="D20" i="15"/>
  <c r="M26" i="15"/>
  <c r="M22" i="15"/>
  <c r="M18" i="15"/>
  <c r="C28" i="16"/>
  <c r="B28" i="16"/>
  <c r="C24" i="16"/>
  <c r="B24" i="16"/>
  <c r="C20" i="16"/>
  <c r="B20" i="16"/>
  <c r="E17" i="15"/>
  <c r="E18" i="15"/>
  <c r="E20" i="15"/>
  <c r="E21" i="15"/>
  <c r="E22" i="15"/>
  <c r="E24" i="15"/>
  <c r="E25" i="15"/>
  <c r="E26" i="15"/>
  <c r="E28" i="15"/>
  <c r="E29" i="15"/>
  <c r="D17" i="16"/>
  <c r="D21" i="16"/>
  <c r="N23" i="15"/>
  <c r="M23" i="15"/>
  <c r="E33" i="16"/>
  <c r="C25" i="16"/>
  <c r="C27" i="15"/>
  <c r="C23" i="15"/>
  <c r="C19" i="15"/>
  <c r="C11" i="15"/>
  <c r="F11" i="15"/>
  <c r="C7" i="15"/>
  <c r="F7" i="15"/>
  <c r="N29" i="15"/>
  <c r="M29" i="15"/>
  <c r="N25" i="15"/>
  <c r="M25" i="15"/>
  <c r="N21" i="15"/>
  <c r="M21" i="15"/>
  <c r="N17" i="15"/>
  <c r="M17" i="15"/>
  <c r="C31" i="16"/>
  <c r="C27" i="16"/>
  <c r="B27" i="16"/>
  <c r="C23" i="16"/>
  <c r="B23" i="16"/>
  <c r="C19" i="16"/>
  <c r="B19" i="16"/>
  <c r="P9" i="15"/>
  <c r="F17" i="15"/>
  <c r="F19" i="15"/>
  <c r="F20" i="15"/>
  <c r="F23" i="15"/>
  <c r="F24" i="15"/>
  <c r="F27" i="15"/>
  <c r="F28" i="15"/>
  <c r="F29" i="15"/>
  <c r="E17" i="16"/>
  <c r="E19" i="16"/>
  <c r="E23" i="16"/>
  <c r="E25" i="16"/>
  <c r="E27" i="16"/>
  <c r="C25" i="15"/>
  <c r="C21" i="15"/>
  <c r="N27" i="15"/>
  <c r="M27" i="15"/>
  <c r="N19" i="15"/>
  <c r="M19" i="15"/>
  <c r="C21" i="16"/>
  <c r="C26" i="15"/>
  <c r="C22" i="15"/>
  <c r="C18" i="15"/>
  <c r="M28" i="15"/>
  <c r="M24" i="15"/>
  <c r="M20" i="15"/>
  <c r="B26" i="16"/>
  <c r="B22" i="16"/>
  <c r="B18" i="16"/>
  <c r="M4" i="15"/>
  <c r="O18" i="15"/>
  <c r="O20" i="15"/>
  <c r="O22" i="15"/>
  <c r="O24" i="15"/>
  <c r="O26" i="15"/>
  <c r="O28" i="15"/>
  <c r="D18" i="16"/>
  <c r="D20" i="16"/>
  <c r="D22" i="16"/>
  <c r="D24" i="16"/>
  <c r="D26" i="16"/>
  <c r="D28" i="16"/>
  <c r="P17" i="15"/>
  <c r="P18" i="15"/>
  <c r="P19" i="15"/>
  <c r="P20" i="15"/>
  <c r="P21" i="15"/>
  <c r="P22" i="15"/>
  <c r="P23" i="15"/>
  <c r="P24" i="15"/>
  <c r="P25" i="15"/>
  <c r="P26" i="15"/>
  <c r="P27" i="15"/>
  <c r="P28" i="15"/>
  <c r="P29" i="15"/>
  <c r="E18" i="16"/>
  <c r="E22" i="16"/>
  <c r="E26" i="16"/>
  <c r="C30" i="15"/>
  <c r="F31" i="15"/>
  <c r="F33" i="15"/>
  <c r="B30" i="16"/>
  <c r="P30" i="15"/>
  <c r="M31" i="15"/>
  <c r="D32" i="15"/>
  <c r="P32" i="15"/>
  <c r="M33" i="15"/>
  <c r="E31" i="16"/>
  <c r="C31" i="15"/>
  <c r="N31" i="15"/>
  <c r="C33" i="15"/>
  <c r="N33" i="15"/>
  <c r="D30" i="16"/>
  <c r="B32" i="16"/>
  <c r="C33" i="16"/>
  <c r="D6" i="16"/>
  <c r="E7" i="16"/>
  <c r="D10" i="16"/>
  <c r="E11" i="16"/>
  <c r="D14" i="16"/>
  <c r="E15" i="16"/>
  <c r="B4" i="16"/>
  <c r="C5" i="16"/>
  <c r="E6" i="16"/>
  <c r="B8" i="16"/>
  <c r="C9" i="16"/>
  <c r="E10" i="16"/>
  <c r="B12" i="16"/>
  <c r="C13" i="16"/>
  <c r="E14" i="16"/>
  <c r="B16" i="16"/>
  <c r="C4" i="16"/>
  <c r="D5" i="16"/>
  <c r="B7" i="16"/>
  <c r="C8" i="16"/>
  <c r="D9" i="16"/>
  <c r="B11" i="16"/>
  <c r="C12" i="16"/>
  <c r="D13" i="16"/>
  <c r="B15" i="16"/>
  <c r="C16" i="16"/>
  <c r="O4" i="15"/>
  <c r="M10" i="15"/>
  <c r="P5" i="15"/>
  <c r="P13" i="15"/>
  <c r="M6" i="15"/>
  <c r="M14" i="15"/>
  <c r="D4" i="15"/>
  <c r="M5" i="15"/>
  <c r="M7" i="15"/>
  <c r="D8" i="15"/>
  <c r="P8" i="15"/>
  <c r="M9" i="15"/>
  <c r="M11" i="15"/>
  <c r="D12" i="15"/>
  <c r="P12" i="15"/>
  <c r="M13" i="15"/>
  <c r="M15" i="15"/>
  <c r="D16" i="15"/>
  <c r="P16" i="15"/>
  <c r="F4" i="15"/>
  <c r="C5" i="15"/>
  <c r="F6" i="15"/>
  <c r="N7" i="15"/>
  <c r="C9" i="15"/>
  <c r="F10" i="15"/>
  <c r="N11" i="15"/>
  <c r="C13" i="15"/>
  <c r="F14" i="15"/>
  <c r="C15" i="15"/>
  <c r="N15" i="15"/>
  <c r="F16" i="15"/>
  <c r="M8" i="15"/>
  <c r="M12" i="15"/>
  <c r="M16" i="15"/>
  <c r="G2" i="3" l="1"/>
  <c r="D2" i="3"/>
  <c r="E2" i="3"/>
  <c r="F2" i="3"/>
  <c r="H2" i="3"/>
  <c r="I2" i="3"/>
  <c r="J2" i="3"/>
  <c r="K2" i="3"/>
  <c r="L2" i="3"/>
  <c r="M2" i="3"/>
  <c r="N2" i="3"/>
  <c r="O2" i="3"/>
  <c r="P2" i="3"/>
  <c r="Q2" i="3"/>
  <c r="R2" i="3"/>
  <c r="S2" i="3"/>
  <c r="T2" i="3"/>
  <c r="U2" i="3"/>
  <c r="V2" i="3"/>
  <c r="W2" i="3"/>
  <c r="X2" i="3"/>
  <c r="Y2" i="3"/>
  <c r="Z2" i="3"/>
  <c r="AA2" i="3"/>
  <c r="AB2" i="3"/>
  <c r="AC2" i="3"/>
  <c r="AD2" i="3"/>
  <c r="AE2" i="3"/>
  <c r="AF2" i="3"/>
  <c r="C2" i="3"/>
  <c r="AA2" i="4" l="1"/>
  <c r="O2" i="4"/>
  <c r="K2" i="4"/>
  <c r="F2" i="4"/>
  <c r="AD2" i="4"/>
  <c r="Z2" i="4"/>
  <c r="V2" i="4"/>
  <c r="R2" i="4"/>
  <c r="N2" i="4"/>
  <c r="J2" i="4"/>
  <c r="E2" i="4"/>
  <c r="W2" i="4"/>
  <c r="AC2" i="4"/>
  <c r="Y2" i="4"/>
  <c r="U2" i="4"/>
  <c r="Q2" i="4"/>
  <c r="M2" i="4"/>
  <c r="I2" i="4"/>
  <c r="D2" i="4"/>
  <c r="AE2" i="4"/>
  <c r="S2" i="4"/>
  <c r="C2" i="4"/>
  <c r="AF2" i="4"/>
  <c r="AB2" i="4"/>
  <c r="X2" i="4"/>
  <c r="T2" i="4"/>
  <c r="P2" i="4"/>
  <c r="L2" i="4"/>
  <c r="H2" i="4"/>
  <c r="G2" i="4"/>
  <c r="AH10" i="4"/>
  <c r="AH11" i="4"/>
  <c r="AH12" i="4"/>
  <c r="AH4" i="4"/>
  <c r="AI4" i="4"/>
  <c r="AI10" i="4"/>
  <c r="AI11" i="4"/>
  <c r="AI12" i="4"/>
  <c r="AI3" i="4"/>
  <c r="J29" i="15" l="1"/>
  <c r="S29" i="14"/>
  <c r="Z29" i="14"/>
  <c r="K29" i="14"/>
  <c r="P29" i="14"/>
  <c r="E29" i="14"/>
  <c r="D29" i="15"/>
  <c r="B29" i="16"/>
  <c r="O29" i="15"/>
  <c r="K24" i="15"/>
  <c r="T24" i="14"/>
  <c r="AA24" i="14"/>
  <c r="L24" i="14"/>
  <c r="Q24" i="14"/>
  <c r="G24" i="14"/>
  <c r="N24" i="15"/>
  <c r="C24" i="15"/>
  <c r="E24" i="16"/>
  <c r="J27" i="15"/>
  <c r="Z27" i="14"/>
  <c r="K27" i="14"/>
  <c r="P27" i="14"/>
  <c r="S27" i="14"/>
  <c r="E27" i="14"/>
  <c r="D27" i="16"/>
  <c r="O27" i="15"/>
  <c r="D27" i="15"/>
  <c r="J9" i="15"/>
  <c r="P9" i="14"/>
  <c r="Z9" i="14"/>
  <c r="S9" i="14"/>
  <c r="K9" i="14"/>
  <c r="E9" i="14"/>
  <c r="B9" i="16"/>
  <c r="D9" i="15"/>
  <c r="J33" i="15"/>
  <c r="Z33" i="14"/>
  <c r="P33" i="14"/>
  <c r="S33" i="14"/>
  <c r="K33" i="14"/>
  <c r="D33" i="15"/>
  <c r="E33" i="14"/>
  <c r="B33" i="16"/>
  <c r="K14" i="15"/>
  <c r="Q14" i="14"/>
  <c r="AA14" i="14"/>
  <c r="T14" i="14"/>
  <c r="K14" i="14"/>
  <c r="G14" i="14"/>
  <c r="C14" i="16"/>
  <c r="N14" i="15"/>
  <c r="D14" i="15"/>
  <c r="K6" i="14"/>
  <c r="K6" i="15"/>
  <c r="Q6" i="14"/>
  <c r="AA6" i="14"/>
  <c r="T6" i="14"/>
  <c r="G6" i="14"/>
  <c r="N6" i="15"/>
  <c r="D6" i="15"/>
  <c r="C6" i="16"/>
  <c r="J31" i="15"/>
  <c r="S31" i="14"/>
  <c r="P31" i="14"/>
  <c r="Z31" i="14"/>
  <c r="J31" i="14"/>
  <c r="D31" i="15"/>
  <c r="O31" i="15"/>
  <c r="E31" i="14"/>
  <c r="D31" i="16"/>
  <c r="J21" i="15"/>
  <c r="Z21" i="14"/>
  <c r="S21" i="14"/>
  <c r="K21" i="14"/>
  <c r="P21" i="14"/>
  <c r="E21" i="14"/>
  <c r="O21" i="15"/>
  <c r="B21" i="16"/>
  <c r="D21" i="15"/>
  <c r="J13" i="15"/>
  <c r="S13" i="14"/>
  <c r="Z13" i="14"/>
  <c r="P13" i="14"/>
  <c r="K13" i="14"/>
  <c r="E13" i="14"/>
  <c r="D13" i="15"/>
  <c r="B13" i="16"/>
  <c r="K18" i="15"/>
  <c r="T18" i="14"/>
  <c r="Q18" i="14"/>
  <c r="AA18" i="14"/>
  <c r="K18" i="14"/>
  <c r="G18" i="14"/>
  <c r="C18" i="16"/>
  <c r="D18" i="15"/>
  <c r="N18" i="15"/>
  <c r="J11" i="15"/>
  <c r="P11" i="14"/>
  <c r="K11" i="14"/>
  <c r="S11" i="14"/>
  <c r="Z11" i="14"/>
  <c r="E11" i="14"/>
  <c r="D11" i="16"/>
  <c r="D11" i="15"/>
  <c r="J7" i="15"/>
  <c r="Z7" i="14"/>
  <c r="J7" i="14"/>
  <c r="S7" i="14"/>
  <c r="P7" i="14"/>
  <c r="E7" i="14"/>
  <c r="D7" i="15"/>
  <c r="D7" i="16"/>
  <c r="K32" i="15"/>
  <c r="T32" i="14"/>
  <c r="AA32" i="14"/>
  <c r="Q32" i="14"/>
  <c r="L32" i="14"/>
  <c r="G32" i="14"/>
  <c r="C32" i="15"/>
  <c r="N32" i="15"/>
  <c r="E32" i="16"/>
  <c r="K8" i="15"/>
  <c r="AA8" i="14"/>
  <c r="Q8" i="14"/>
  <c r="T8" i="14"/>
  <c r="L8" i="14"/>
  <c r="G8" i="14"/>
  <c r="C8" i="15"/>
  <c r="E8" i="16"/>
  <c r="K10" i="15"/>
  <c r="Q10" i="14"/>
  <c r="AA10" i="14"/>
  <c r="J10" i="14"/>
  <c r="T10" i="14"/>
  <c r="G10" i="14"/>
  <c r="D10" i="15"/>
  <c r="N10" i="15"/>
  <c r="C10" i="16"/>
  <c r="K4" i="15"/>
  <c r="AA4" i="14"/>
  <c r="T4" i="14"/>
  <c r="Q4" i="14"/>
  <c r="K4" i="14"/>
  <c r="G4" i="14"/>
  <c r="C4" i="15"/>
  <c r="J17" i="15"/>
  <c r="K17" i="14"/>
  <c r="P17" i="14"/>
  <c r="Z17" i="14"/>
  <c r="S17" i="14"/>
  <c r="E17" i="14"/>
  <c r="D17" i="15"/>
  <c r="B17" i="16"/>
  <c r="O17" i="15"/>
  <c r="K20" i="15"/>
  <c r="AA20" i="14"/>
  <c r="Q20" i="14"/>
  <c r="T20" i="14"/>
  <c r="L20" i="14"/>
  <c r="G20" i="14"/>
  <c r="E20" i="16"/>
  <c r="N20" i="15"/>
  <c r="C20" i="15"/>
  <c r="K22" i="15"/>
  <c r="AA22" i="14"/>
  <c r="T22" i="14"/>
  <c r="J22" i="14"/>
  <c r="Q22" i="14"/>
  <c r="G22" i="14"/>
  <c r="D22" i="15"/>
  <c r="C22" i="16"/>
  <c r="N22" i="15"/>
  <c r="J15" i="15"/>
  <c r="P15" i="14"/>
  <c r="Z15" i="14"/>
  <c r="S15" i="14"/>
  <c r="K15" i="14"/>
  <c r="E15" i="14"/>
  <c r="D15" i="16"/>
  <c r="D15" i="15"/>
  <c r="K12" i="15"/>
  <c r="Q12" i="14"/>
  <c r="AA12" i="14"/>
  <c r="L12" i="14"/>
  <c r="T12" i="14"/>
  <c r="G12" i="14"/>
  <c r="E12" i="16"/>
  <c r="C12" i="15"/>
  <c r="K26" i="15"/>
  <c r="AA26" i="14"/>
  <c r="Q26" i="14"/>
  <c r="T26" i="14"/>
  <c r="K26" i="14"/>
  <c r="G26" i="14"/>
  <c r="N26" i="15"/>
  <c r="D26" i="15"/>
  <c r="C26" i="16"/>
  <c r="J19" i="15"/>
  <c r="Z19" i="14"/>
  <c r="J19" i="14"/>
  <c r="S19" i="14"/>
  <c r="P19" i="14"/>
  <c r="E19" i="14"/>
  <c r="D19" i="16"/>
  <c r="O19" i="15"/>
  <c r="D19" i="15"/>
  <c r="K16" i="15"/>
  <c r="Q16" i="14"/>
  <c r="K16" i="14"/>
  <c r="AA16" i="14"/>
  <c r="T16" i="14"/>
  <c r="N16" i="15"/>
  <c r="C16" i="15"/>
  <c r="G16" i="14"/>
  <c r="J25" i="15"/>
  <c r="Z25" i="14"/>
  <c r="P25" i="14"/>
  <c r="S25" i="14"/>
  <c r="K25" i="14"/>
  <c r="E25" i="14"/>
  <c r="B25" i="16"/>
  <c r="D25" i="15"/>
  <c r="O25" i="15"/>
  <c r="K5" i="14"/>
  <c r="E5" i="14"/>
  <c r="J5" i="15"/>
  <c r="S5" i="14"/>
  <c r="P5" i="14"/>
  <c r="Z5" i="14"/>
  <c r="B5" i="16"/>
  <c r="D5" i="15"/>
  <c r="K30" i="15"/>
  <c r="Q30" i="14"/>
  <c r="AA30" i="14"/>
  <c r="T30" i="14"/>
  <c r="K30" i="14"/>
  <c r="G30" i="14"/>
  <c r="D30" i="15"/>
  <c r="C30" i="16"/>
  <c r="N30" i="15"/>
  <c r="J23" i="15"/>
  <c r="P23" i="14"/>
  <c r="K23" i="14"/>
  <c r="S23" i="14"/>
  <c r="Z23" i="14"/>
  <c r="E23" i="14"/>
  <c r="D23" i="15"/>
  <c r="O23" i="15"/>
  <c r="D23" i="16"/>
  <c r="K28" i="15"/>
  <c r="Q28" i="14"/>
  <c r="AA28" i="14"/>
  <c r="K28" i="14"/>
  <c r="T28" i="14"/>
  <c r="G28" i="14"/>
  <c r="C28" i="15"/>
  <c r="N28" i="15"/>
  <c r="E28" i="16"/>
  <c r="P4" i="15"/>
  <c r="E4" i="16"/>
  <c r="E13" i="16"/>
  <c r="C32" i="16"/>
  <c r="C7" i="16"/>
  <c r="D33" i="16"/>
  <c r="E5" i="16"/>
  <c r="B6" i="16"/>
  <c r="D12" i="16"/>
  <c r="D8" i="16"/>
  <c r="D4" i="16"/>
  <c r="B10" i="16"/>
  <c r="C11" i="16"/>
  <c r="E16" i="16"/>
  <c r="E9" i="16"/>
  <c r="B14" i="16"/>
  <c r="E30" i="16"/>
  <c r="C15" i="16"/>
  <c r="B31" i="16"/>
  <c r="O13" i="15"/>
  <c r="E13" i="15"/>
  <c r="O32" i="15"/>
  <c r="E32" i="15"/>
  <c r="O7" i="15"/>
  <c r="E7" i="15"/>
  <c r="O33" i="15"/>
  <c r="E33" i="15"/>
  <c r="O5" i="15"/>
  <c r="E5" i="15"/>
  <c r="P6" i="15"/>
  <c r="E6" i="15"/>
  <c r="E12" i="15"/>
  <c r="N12" i="15"/>
  <c r="E8" i="15"/>
  <c r="N8" i="15"/>
  <c r="E4" i="15"/>
  <c r="N4" i="15"/>
  <c r="P10" i="15"/>
  <c r="E10" i="15"/>
  <c r="O11" i="15"/>
  <c r="E11" i="15"/>
  <c r="O16" i="15"/>
  <c r="E16" i="15"/>
  <c r="O9" i="15"/>
  <c r="E9" i="15"/>
  <c r="P14" i="15"/>
  <c r="E14" i="15"/>
  <c r="O30" i="15"/>
  <c r="E30" i="15"/>
  <c r="O15" i="15"/>
  <c r="E15" i="15"/>
  <c r="P31" i="15"/>
  <c r="E31" i="15"/>
  <c r="AN3" i="4"/>
  <c r="AM3" i="4"/>
  <c r="AJ1" i="4"/>
  <c r="BH3" i="4" l="1"/>
  <c r="BK3" i="4"/>
  <c r="BJ3" i="4"/>
  <c r="BI3" i="4"/>
  <c r="AO3" i="4"/>
  <c r="AJ3" i="4"/>
  <c r="AN12" i="4"/>
  <c r="AL10" i="4"/>
  <c r="AL12" i="4"/>
  <c r="AM11" i="4"/>
  <c r="AO10" i="4"/>
  <c r="AO12" i="4"/>
  <c r="AJ4" i="4"/>
  <c r="AN4" i="4"/>
  <c r="AK4" i="4"/>
  <c r="AN11" i="4"/>
  <c r="AL3" i="4"/>
  <c r="AP3" i="4"/>
  <c r="AJ10" i="4"/>
  <c r="AK11" i="4"/>
  <c r="AO4" i="4"/>
  <c r="AO11" i="4"/>
  <c r="BE3" i="4"/>
  <c r="AJ11" i="4"/>
  <c r="AJ12" i="4"/>
  <c r="AL4" i="4"/>
  <c r="AL11" i="4"/>
  <c r="AM10" i="4"/>
  <c r="AK3" i="4"/>
  <c r="AK10" i="4"/>
  <c r="AK12" i="4"/>
  <c r="AM12" i="4"/>
  <c r="AN10" i="4"/>
  <c r="AP4" i="4"/>
  <c r="AP11" i="4"/>
  <c r="AM4" i="4"/>
  <c r="AP10" i="4"/>
  <c r="AP12" i="4"/>
  <c r="BR3" i="4" l="1"/>
  <c r="BR4" i="4" s="1"/>
  <c r="BR10" i="4" s="1"/>
  <c r="BR11" i="4" s="1"/>
  <c r="BR12" i="4" s="1"/>
  <c r="BS3" i="4"/>
  <c r="BS4" i="4" s="1"/>
  <c r="BS10" i="4" s="1"/>
  <c r="BS11" i="4" s="1"/>
  <c r="BS12" i="4" s="1"/>
  <c r="BP3" i="4"/>
  <c r="BQ3" i="4"/>
  <c r="BQ4" i="4" s="1"/>
  <c r="BQ10" i="4" s="1"/>
  <c r="BQ11" i="4" s="1"/>
  <c r="BQ12" i="4" s="1"/>
  <c r="BM3" i="4"/>
  <c r="BM4" i="4" s="1"/>
  <c r="BM10" i="4" s="1"/>
  <c r="BM11" i="4" s="1"/>
  <c r="BM12" i="4" s="1"/>
  <c r="BO3" i="4"/>
  <c r="BO4" i="4" s="1"/>
  <c r="BO10" i="4" s="1"/>
  <c r="BO11" i="4" s="1"/>
  <c r="BO12" i="4" s="1"/>
  <c r="BN3" i="4"/>
  <c r="BL3" i="4"/>
  <c r="BL4" i="4" s="1"/>
  <c r="BL10" i="4" s="1"/>
  <c r="BL11" i="4" s="1"/>
  <c r="BL12" i="4" s="1"/>
  <c r="BI4" i="4"/>
  <c r="BI10" i="4" s="1"/>
  <c r="BI11" i="4" s="1"/>
  <c r="BI12" i="4" s="1"/>
  <c r="BH4" i="4"/>
  <c r="BH10" i="4" s="1"/>
  <c r="BH11" i="4" s="1"/>
  <c r="BH12" i="4" s="1"/>
  <c r="BJ4" i="4"/>
  <c r="BK4" i="4"/>
  <c r="BK10" i="4" s="1"/>
  <c r="BK11" i="4" s="1"/>
  <c r="BK12" i="4" s="1"/>
  <c r="BF3" i="4"/>
  <c r="BG3" i="4"/>
  <c r="BD3" i="4"/>
  <c r="BA3" i="4"/>
  <c r="BA4" i="4" s="1"/>
  <c r="BA10" i="4" s="1"/>
  <c r="BA11" i="4" s="1"/>
  <c r="BA12" i="4" s="1"/>
  <c r="AZ3" i="4"/>
  <c r="BB3" i="4"/>
  <c r="BB4" i="4" s="1"/>
  <c r="BB10" i="4" s="1"/>
  <c r="BB11" i="4" s="1"/>
  <c r="BB12" i="4" s="1"/>
  <c r="BC3" i="4"/>
  <c r="AY3" i="4"/>
  <c r="AY4" i="4" s="1"/>
  <c r="AY10" i="4" s="1"/>
  <c r="AY11" i="4" s="1"/>
  <c r="AY12" i="4" s="1"/>
  <c r="AV3" i="4"/>
  <c r="AV4" i="4" s="1"/>
  <c r="AV10" i="4" s="1"/>
  <c r="AV11" i="4" s="1"/>
  <c r="AV12" i="4" s="1"/>
  <c r="AW3" i="4"/>
  <c r="AW4" i="4" s="1"/>
  <c r="AW10" i="4" s="1"/>
  <c r="AW11" i="4" s="1"/>
  <c r="AW12" i="4" s="1"/>
  <c r="AX3" i="4"/>
  <c r="AX4" i="4" s="1"/>
  <c r="AX10" i="4" s="1"/>
  <c r="AX11" i="4" s="1"/>
  <c r="AX12" i="4" s="1"/>
  <c r="AU3" i="4"/>
  <c r="AU4" i="4" s="1"/>
  <c r="AR3" i="4"/>
  <c r="AR4" i="4" s="1"/>
  <c r="AR10" i="4" s="1"/>
  <c r="AR11" i="4" s="1"/>
  <c r="AR12" i="4" s="1"/>
  <c r="AS3" i="4"/>
  <c r="AS4" i="4" s="1"/>
  <c r="AS10" i="4" s="1"/>
  <c r="AT3" i="4"/>
  <c r="AT4" i="4" s="1"/>
  <c r="BP4" i="4" l="1"/>
  <c r="BP10" i="4" s="1"/>
  <c r="BP11" i="4" s="1"/>
  <c r="BP12" i="4" s="1"/>
  <c r="BN4" i="4"/>
  <c r="BN10" i="4" s="1"/>
  <c r="BN11" i="4" s="1"/>
  <c r="BN12" i="4" s="1"/>
  <c r="BG4" i="4"/>
  <c r="BG10" i="4" s="1"/>
  <c r="BG11" i="4" s="1"/>
  <c r="BG12" i="4" s="1"/>
  <c r="BF4" i="4"/>
  <c r="BF10" i="4" s="1"/>
  <c r="BF11" i="4" s="1"/>
  <c r="BF12" i="4" s="1"/>
  <c r="BE4" i="4"/>
  <c r="BE10" i="4" s="1"/>
  <c r="BE11" i="4" s="1"/>
  <c r="BE12" i="4" s="1"/>
  <c r="BJ10" i="4"/>
  <c r="BJ11" i="4" s="1"/>
  <c r="BJ12" i="4" s="1"/>
  <c r="BD4" i="4"/>
  <c r="BD10" i="4" s="1"/>
  <c r="BD11" i="4" s="1"/>
  <c r="BD12" i="4" s="1"/>
  <c r="BC4" i="4"/>
  <c r="BC10" i="4" s="1"/>
  <c r="BC11" i="4" s="1"/>
  <c r="BC12" i="4" s="1"/>
  <c r="AZ4" i="4"/>
  <c r="AZ10" i="4" s="1"/>
  <c r="AZ11" i="4" s="1"/>
  <c r="AZ12" i="4" s="1"/>
  <c r="AS11" i="4"/>
  <c r="AS12" i="4" s="1"/>
  <c r="AU10" i="4"/>
  <c r="AU11" i="4" s="1"/>
  <c r="AU12" i="4" s="1"/>
  <c r="AT10" i="4"/>
  <c r="AT11" i="4" s="1"/>
  <c r="AT12" i="4" s="1"/>
</calcChain>
</file>

<file path=xl/sharedStrings.xml><?xml version="1.0" encoding="utf-8"?>
<sst xmlns="http://schemas.openxmlformats.org/spreadsheetml/2006/main" count="167" uniqueCount="112">
  <si>
    <t>Prénom et nom</t>
  </si>
  <si>
    <t>Elève 5</t>
  </si>
  <si>
    <t>Elève 6</t>
  </si>
  <si>
    <t>Elève 7</t>
  </si>
  <si>
    <t>Elève 8</t>
  </si>
  <si>
    <t>Elève 9</t>
  </si>
  <si>
    <t>Elève 10</t>
  </si>
  <si>
    <t>Elève 11</t>
  </si>
  <si>
    <t>Elève 12</t>
  </si>
  <si>
    <t>Elève 13</t>
  </si>
  <si>
    <t>Elève 14</t>
  </si>
  <si>
    <t>Elève 15</t>
  </si>
  <si>
    <t>Elève 16</t>
  </si>
  <si>
    <t>Elève 17</t>
  </si>
  <si>
    <t>Elève 18</t>
  </si>
  <si>
    <t>Elève 19</t>
  </si>
  <si>
    <t>Elève 20</t>
  </si>
  <si>
    <t>Elève 21</t>
  </si>
  <si>
    <t>Elève 22</t>
  </si>
  <si>
    <t>Elève 23</t>
  </si>
  <si>
    <t>Elève 24</t>
  </si>
  <si>
    <t>Elève 25</t>
  </si>
  <si>
    <t>Elève 26</t>
  </si>
  <si>
    <t>Elève 27</t>
  </si>
  <si>
    <t>Elève 28</t>
  </si>
  <si>
    <t>Elève 29</t>
  </si>
  <si>
    <t>Etapes à suivre</t>
  </si>
  <si>
    <t>fluence (a)</t>
  </si>
  <si>
    <t>Reconnaissance de son (d, e)</t>
  </si>
  <si>
    <t>Copie (g,h)</t>
  </si>
  <si>
    <t>Orthographe lexicale (i,j)</t>
  </si>
  <si>
    <t>orthographe grammaticale (k,l)</t>
  </si>
  <si>
    <t>grammaire de mots et de phrases (m,n,o)</t>
  </si>
  <si>
    <t>Lecture compréhension (b, c,f)</t>
  </si>
  <si>
    <t>GROUPE 1</t>
  </si>
  <si>
    <t>GROUPE 2</t>
  </si>
  <si>
    <t>GROUPE 3</t>
  </si>
  <si>
    <t>GROUPE 4</t>
  </si>
  <si>
    <r>
      <t xml:space="preserve">Direction de l'Enseignement
de Nouvelle-Calédonie
</t>
    </r>
    <r>
      <rPr>
        <b/>
        <sz val="12"/>
        <color theme="1" tint="0.499984740745262"/>
        <rFont val="Calibri"/>
        <family val="2"/>
        <scheme val="minor"/>
      </rPr>
      <t>Tests de positionnement de rentrée
Document pour la saisie et de constitution de groupes de besoin</t>
    </r>
  </si>
  <si>
    <t>Elève 30</t>
  </si>
  <si>
    <t>1) Saisir la liste des élèves de la classe ci-contre.</t>
  </si>
  <si>
    <r>
      <rPr>
        <sz val="11"/>
        <color theme="1" tint="0.499984740745262"/>
        <rFont val="Calibri"/>
        <family val="2"/>
        <scheme val="minor"/>
      </rPr>
      <t xml:space="preserve">Contact pour toute question portant sur le fonctionnement de ce document : </t>
    </r>
    <r>
      <rPr>
        <sz val="11"/>
        <color theme="1"/>
        <rFont val="Calibri"/>
        <family val="2"/>
        <scheme val="minor"/>
      </rPr>
      <t xml:space="preserve">
</t>
    </r>
    <r>
      <rPr>
        <u/>
        <sz val="11"/>
        <color rgb="FF0070C0"/>
        <rFont val="Calibri"/>
        <family val="2"/>
        <scheme val="minor"/>
      </rPr>
      <t>xavier.boussemart@gouv.nc</t>
    </r>
  </si>
  <si>
    <t>GS</t>
  </si>
  <si>
    <t>Cycle 1</t>
  </si>
  <si>
    <t>MOBILISER LE LANGAGE DANS TOUTES SES DIMENSIONS</t>
  </si>
  <si>
    <t>Domaines d'apprentissage</t>
  </si>
  <si>
    <t xml:space="preserve">2 Il dit ou chante de mémoire et de façon expressive une comptine (longue) ou une poésie mémorisée en se faisant comprendre.
observable, code 4 : Il restitue 2 ou 3 comptines avec l’intonation et l’interprétation) </t>
  </si>
  <si>
    <t>3 Il comprend, interprète et suit des consignes de plus en plus complexes.
(observable, code 4 : 5 réponses justes)</t>
  </si>
  <si>
    <t>4 Il nomme, désigne des objets de la vie quotidienne
(observable, code 4 : Plus de 15 réponses justes)</t>
  </si>
  <si>
    <t>8 Il écoute et comprend une histoire lue en posant/répondant à des questions et identifie les personnages (observable, code 4 : Réponse correcte – personnages, chronologie, question de compréhension)</t>
  </si>
  <si>
    <t>9 Il reconnaît son prénom en lettres capitales et scriptes et l’épèle
(observable, code 4 : Il reconnait son prénom et nomme la majorité des lettres.)</t>
  </si>
  <si>
    <r>
      <t xml:space="preserve">10 </t>
    </r>
    <r>
      <rPr>
        <i/>
        <u/>
        <sz val="9"/>
        <rFont val="Arial"/>
        <family val="2"/>
      </rPr>
      <t>Il écrit son prénom en lettres capitales</t>
    </r>
    <r>
      <rPr>
        <i/>
        <sz val="9"/>
        <rFont val="Arial"/>
        <family val="2"/>
      </rPr>
      <t xml:space="preserve"> en respectant l'orientation de gauche à droite sans modèle. Il tient de façon adaptée l’instrument d’écriture
(observable, code 4 : Sans modèle : le prénom est écrit lisiblement, sans erreur)</t>
    </r>
  </si>
  <si>
    <r>
      <t xml:space="preserve">11 Il écrit son prénom en lettres capitales en respectant l'orientation de gauche à droite sans modèle. </t>
    </r>
    <r>
      <rPr>
        <i/>
        <u/>
        <sz val="9"/>
        <rFont val="Arial"/>
        <family val="2"/>
      </rPr>
      <t xml:space="preserve">Il tient de façon adaptée l’instrument d’écriture
</t>
    </r>
    <r>
      <rPr>
        <i/>
        <sz val="9"/>
        <rFont val="Arial"/>
        <family val="2"/>
      </rPr>
      <t>(observable, code 4 : L’outil scripteur est tenu de manière correcte)</t>
    </r>
  </si>
  <si>
    <t>12 Il copie des mots simples en capitales d’imprimerie
(observable, code 4 : Les 3 mots sont écrits lisiblement, sans erreur)</t>
  </si>
  <si>
    <r>
      <t xml:space="preserve">1 L’enfant répond à une question par une phrase
[observable, code 4 : Il produit, </t>
    </r>
    <r>
      <rPr>
        <sz val="9"/>
        <rFont val="Arial"/>
        <family val="2"/>
      </rPr>
      <t>a minima</t>
    </r>
    <r>
      <rPr>
        <i/>
        <sz val="9"/>
        <rFont val="Arial"/>
        <family val="2"/>
      </rPr>
      <t>, une phrase complexe (SVC), avec l’emploi du pronom JE]</t>
    </r>
  </si>
  <si>
    <t>Composante : écrit</t>
  </si>
  <si>
    <t>Composante: oral</t>
  </si>
  <si>
    <t>Composante : Explorer des formes, des grandeurs et des suites organisées</t>
  </si>
  <si>
    <t>Composante : Découvrir les nombres et leurs utilisations</t>
  </si>
  <si>
    <t>EXPLORER LE MONDE, L'ESPACE</t>
  </si>
  <si>
    <t>CONSTRUIRE LES PREMIERS OUTILS POUR STRUCTURER SA PENSEE</t>
  </si>
  <si>
    <t>L'espace</t>
  </si>
  <si>
    <t>13 Il mémorise la suite des nombres jusqu'à 15, de 1 en 1, à partir de un.
(observable, code 4 : La suite orale des nombres est stabilisée jusqu’à 15)</t>
  </si>
  <si>
    <t>20 : Il compare des collections organisées de manière différente dans l’espace pour trouver celles qui sont équipotentes.
(observable, code 4 : Réponse juste « plus que, moins que, autant que)</t>
  </si>
  <si>
    <t>23 Il décrit des positions dans l’espace, par rapport à soi et utilise des locutions spatiales, en particulier celles fondées sur des oppositions au-dessus/au-dessous, à côté de/loin de, entre… 
(observable, code 4 : Il positionne l’objet correctement par rapport à lui et nomme les positions montrées ; 1 erreur tolérée)</t>
  </si>
  <si>
    <t>22 : Il reconnaît, classe de façon précise des solides et des formes planes en les nommant 
(observable, code 4 : tous les solides et les formes planes sont justes)</t>
  </si>
  <si>
    <t>21 Il range les objets selon le critère d’une grandeur particulière (longueur, masse, volume) 
(observable, code 4 : Les bandes sont correctement rangées dans l’ordre croissant (plus petite à la plus grande)</t>
  </si>
  <si>
    <t>19 : Il établit une correspondance entre l'écriture chiffrée et la quantité, les doigts de la main et les constellations du dé de 1 à 5.
[observable, code 4 : Il associe les 4 représentations (chiffre, doigts, dés, quantité désorganisée) des 5 nombres]</t>
  </si>
  <si>
    <t>18 : Il associe le chiffre correspondant au mot-nombre énoncé, jusqu’à 5 et il le trace.
(observable, code 4 : Les 5 nombres sont tracés correctement de manière lisible)</t>
  </si>
  <si>
    <t>17 : Il nomme et montre le chiffre correspondant au mot-nombre énoncé ou montré, jusqu’à 5.
(observable, code 4 : Il sait montrer les chiffres nommés et nommer les chiffres montrés  de 1 à 5)</t>
  </si>
  <si>
    <t>16 : Il représente et verbalise la décomposition du nombre de 1 à 5. Situation de composition (ajout)
[observable, code 4 : Il sait composer les nombres de 1 à 5 (itération de l’unité et aussi 2 et encore 3 ça fait 5, je dois ajouter 1 à 4 pour avoir 5…)]</t>
  </si>
  <si>
    <t>15: Il dénombre des quantités jusqu’à 5 objets (déplaçables, fixes, spatialement organisés) 
(observable, code 4 : Il dénombre jusqu’à 5 des collections fixes, déplaçables et spatialement organisées)</t>
  </si>
  <si>
    <t>14 Il constitue une collection d’éléments correspondant à une quantité demandée jusqu'à 5
(observable, code 4 : Il constitue les collections jusqu’à 5)</t>
  </si>
  <si>
    <t>L'oral</t>
  </si>
  <si>
    <t xml:space="preserve">Domaines d'apprentissage : </t>
  </si>
  <si>
    <t>Découvrir les nombres et leurs utilisations</t>
  </si>
  <si>
    <t>EXPLORER LE MONDE</t>
  </si>
  <si>
    <t>5 Il scande et dénombre les syllabes d'un mot.
(observable : Il sait scander et dénombrer les syllabes de 5 mots)</t>
  </si>
  <si>
    <r>
      <t xml:space="preserve">6 Il identifie la syllabe d'attaque et la syllabe finale d'un mot.
(observable, </t>
    </r>
    <r>
      <rPr>
        <b/>
        <i/>
        <sz val="9"/>
        <rFont val="Arial"/>
        <family val="2"/>
      </rPr>
      <t xml:space="preserve">code 3 : </t>
    </r>
    <r>
      <rPr>
        <i/>
        <sz val="9"/>
        <rFont val="Arial"/>
        <family val="2"/>
      </rPr>
      <t>Il identifie la syllabe initiale et finale)</t>
    </r>
  </si>
  <si>
    <r>
      <t xml:space="preserve">7 Il reconnait et discrimine les syllabes initiale ou finale dans une liste de mot
(observable, </t>
    </r>
    <r>
      <rPr>
        <b/>
        <i/>
        <sz val="9"/>
        <rFont val="Arial"/>
        <family val="2"/>
      </rPr>
      <t xml:space="preserve">code 3 : </t>
    </r>
    <r>
      <rPr>
        <i/>
        <sz val="9"/>
        <rFont val="Arial"/>
        <family val="2"/>
      </rPr>
      <t>Il identifie un mot ayant la même syllabe initiale et finale)</t>
    </r>
  </si>
  <si>
    <t xml:space="preserve">Remarque : </t>
  </si>
  <si>
    <t>Elève 1</t>
  </si>
  <si>
    <t>Elève 2</t>
  </si>
  <si>
    <t>Elève 3</t>
  </si>
  <si>
    <t>Elève 4</t>
  </si>
  <si>
    <t>2) Saisir les résultats de 1 à 4 (1 à 3 pour les items 6 et 7) des élèves au test de positionnement de la rentrée dans la feuille "Resultats test rentrée".</t>
  </si>
  <si>
    <r>
      <t>3) Sur les feuilles "Bilan élève" apparaissent les résultats des élèves dès qu'un groupe d'items complet est saisi dans les feuilles "Résultats" (</t>
    </r>
    <r>
      <rPr>
        <u/>
        <sz val="10"/>
        <rFont val="Arial"/>
        <family val="2"/>
      </rPr>
      <t>aucune saisie à faire ici</t>
    </r>
    <r>
      <rPr>
        <sz val="10"/>
        <rFont val="Arial"/>
        <family val="2"/>
      </rPr>
      <t xml:space="preserve">).
</t>
    </r>
    <r>
      <rPr>
        <b/>
        <sz val="10"/>
        <rFont val="Arial"/>
        <family val="2"/>
      </rPr>
      <t>Remarque</t>
    </r>
    <r>
      <rPr>
        <sz val="10"/>
        <rFont val="Arial"/>
        <family val="2"/>
      </rPr>
      <t xml:space="preserve"> : tant que des items restent vides dans les feuilles "Résultats", </t>
    </r>
    <r>
      <rPr>
        <b/>
        <u/>
        <sz val="10"/>
        <rFont val="Arial"/>
        <family val="2"/>
      </rPr>
      <t xml:space="preserve">ce sablier ⌛ </t>
    </r>
    <r>
      <rPr>
        <sz val="10"/>
        <rFont val="Arial"/>
        <family val="2"/>
      </rPr>
      <t xml:space="preserve">apparaît pour indiquer que la saisie est incomplète. </t>
    </r>
  </si>
  <si>
    <r>
      <t>4) Sur les différentes feuilles  "Groupes besoin", les groupes sont créés automatiquement à partir des résultats saisis (</t>
    </r>
    <r>
      <rPr>
        <u/>
        <sz val="10"/>
        <rFont val="Arial"/>
        <family val="2"/>
      </rPr>
      <t>aucune saisie à faire</t>
    </r>
    <r>
      <rPr>
        <sz val="10"/>
        <rFont val="Arial"/>
        <family val="2"/>
      </rPr>
      <t>).</t>
    </r>
  </si>
  <si>
    <t>Composante  L'espace</t>
  </si>
  <si>
    <r>
      <t xml:space="preserve">Sauf items 6 et 7 :
</t>
    </r>
    <r>
      <rPr>
        <sz val="10"/>
        <color theme="6" tint="-0.499984740745262"/>
        <rFont val="Arial"/>
        <family val="2"/>
      </rPr>
      <t xml:space="preserve">1 : élèves très fragiles (PSI et suivi DESED) / 2 : élèves fragiles (différenciation en classe) / 3 : élèves en réussite / 4 : élèves maîtrisant la compétence
</t>
    </r>
    <r>
      <rPr>
        <b/>
        <sz val="10"/>
        <color theme="6" tint="-0.499984740745262"/>
        <rFont val="Arial"/>
        <family val="2"/>
      </rPr>
      <t xml:space="preserve">
items 6 et 7 :
</t>
    </r>
    <r>
      <rPr>
        <sz val="10"/>
        <color theme="6" tint="-0.499984740745262"/>
        <rFont val="Arial"/>
        <family val="2"/>
      </rPr>
      <t xml:space="preserve">1 : élèves très fragiles (PSI et suivi DESED) / 2 : élèves fragiles (différenciation en classe) / 4 : élèves maîtrisant la compétence </t>
    </r>
  </si>
  <si>
    <r>
      <t xml:space="preserve">Sauf items 6 et 7 :
</t>
    </r>
    <r>
      <rPr>
        <sz val="8"/>
        <color theme="6" tint="-0.499984740745262"/>
        <rFont val="Arial"/>
        <family val="2"/>
      </rPr>
      <t xml:space="preserve">1 : élèves très fragiles (PSI et suivi DESED) / 2 : élèves fragiles (différenciation en classe) / 3 : élèves en réussite / 4 : élèves maîtrisant la compétence
</t>
    </r>
    <r>
      <rPr>
        <b/>
        <sz val="8"/>
        <color theme="6" tint="-0.499984740745262"/>
        <rFont val="Arial"/>
        <family val="2"/>
      </rPr>
      <t xml:space="preserve">
items 6 et 7 :
</t>
    </r>
    <r>
      <rPr>
        <sz val="8"/>
        <color theme="6" tint="-0.499984740745262"/>
        <rFont val="Arial"/>
        <family val="2"/>
      </rPr>
      <t xml:space="preserve">1 : élèves très fragiles (PSI et suivi DESED) / 2 : élèves fragiles (différenciation en classe) / 4 : élèves maîtrisant la compétence </t>
    </r>
  </si>
  <si>
    <t>Composantes de l'oral</t>
  </si>
  <si>
    <t>communication et langage oral en production</t>
  </si>
  <si>
    <t>conscience phonologique</t>
  </si>
  <si>
    <t>Composantes de l'écrit</t>
  </si>
  <si>
    <t>Compréhension des textes entendus</t>
  </si>
  <si>
    <t>Entrée dans l'écriture</t>
  </si>
  <si>
    <t>Explorer formes, grandeurs et suites organisées</t>
  </si>
  <si>
    <t>Etudier les nombres</t>
  </si>
  <si>
    <t>Utiliser les nombres</t>
  </si>
  <si>
    <t xml:space="preserve">Reconnaître des formes ; classer des objets selon une grandeur particulière. </t>
  </si>
  <si>
    <t>Décrire des positions dans l'espace (par rapport à soi)</t>
  </si>
  <si>
    <r>
      <t xml:space="preserve">l'échelonnement </t>
    </r>
    <r>
      <rPr>
        <b/>
        <u/>
        <sz val="8"/>
        <color theme="1"/>
        <rFont val="Arial"/>
        <family val="2"/>
      </rPr>
      <t>de 1 à 3</t>
    </r>
    <r>
      <rPr>
        <u/>
        <sz val="8"/>
        <color theme="1"/>
        <rFont val="Arial"/>
        <family val="2"/>
      </rPr>
      <t xml:space="preserve"> pour les</t>
    </r>
    <r>
      <rPr>
        <b/>
        <u/>
        <sz val="8"/>
        <color theme="1"/>
        <rFont val="Arial"/>
        <family val="2"/>
      </rPr>
      <t xml:space="preserve"> items 6 et 7</t>
    </r>
    <r>
      <rPr>
        <sz val="8"/>
        <color theme="1"/>
        <rFont val="Arial"/>
        <family val="2"/>
      </rPr>
      <t xml:space="preserve"> (et non 1 à 4 comme pour les autres items) est pris en compte dans ce bilan.  </t>
    </r>
  </si>
  <si>
    <r>
      <t xml:space="preserve">
</t>
    </r>
    <r>
      <rPr>
        <b/>
        <sz val="8"/>
        <color theme="1"/>
        <rFont val="Arial"/>
        <family val="2"/>
      </rPr>
      <t>Domaine 1: mobiliser le langage dans toutes ses dimensions</t>
    </r>
    <r>
      <rPr>
        <sz val="8"/>
        <color theme="1"/>
        <rFont val="Arial"/>
        <family val="2"/>
      </rPr>
      <t xml:space="preserve">
</t>
    </r>
    <r>
      <rPr>
        <b/>
        <i/>
        <sz val="8"/>
        <color theme="1"/>
        <rFont val="Arial"/>
        <family val="2"/>
      </rPr>
      <t>Composante de l'oral :</t>
    </r>
    <r>
      <rPr>
        <sz val="8"/>
        <color theme="1"/>
        <rFont val="Arial"/>
        <family val="2"/>
      </rPr>
      <t xml:space="preserve">
-items 1,2,3,4 pour la communication et le langage oral en production
-items 5,6, 7 pour la conscience phonologique
</t>
    </r>
    <r>
      <rPr>
        <b/>
        <i/>
        <sz val="8"/>
        <color theme="1"/>
        <rFont val="Arial"/>
        <family val="2"/>
      </rPr>
      <t>Composante de l'écrit :</t>
    </r>
    <r>
      <rPr>
        <sz val="8"/>
        <color theme="1"/>
        <rFont val="Arial"/>
        <family val="2"/>
      </rPr>
      <t xml:space="preserve">
-item 8 pour la compréhension des textes entendus
-item 9 pour le principe alphabétique
-items 10,11,12 pour l'entrée dans l'écriture</t>
    </r>
    <r>
      <rPr>
        <strike/>
        <sz val="8"/>
        <color theme="1"/>
        <rFont val="Arial"/>
        <family val="2"/>
      </rPr>
      <t xml:space="preserve">
</t>
    </r>
    <r>
      <rPr>
        <b/>
        <sz val="8"/>
        <color theme="1"/>
        <rFont val="Arial"/>
        <family val="2"/>
      </rPr>
      <t xml:space="preserve">
Domaine 4: construire les premiers outils pour structurer sa pensée</t>
    </r>
    <r>
      <rPr>
        <sz val="8"/>
        <color theme="1"/>
        <rFont val="Arial"/>
        <family val="2"/>
      </rPr>
      <t xml:space="preserve">
</t>
    </r>
    <r>
      <rPr>
        <b/>
        <i/>
        <sz val="8"/>
        <color theme="1"/>
        <rFont val="Arial"/>
        <family val="2"/>
      </rPr>
      <t>Composante: Découvrir les nombres et leurs utilisations</t>
    </r>
    <r>
      <rPr>
        <sz val="8"/>
        <color theme="1"/>
        <rFont val="Arial"/>
        <family val="2"/>
      </rPr>
      <t xml:space="preserve">
-items 14,19, 20 utiliser les nombres
-items 13,15,16,17, 18 étudier les nombres
</t>
    </r>
    <r>
      <rPr>
        <b/>
        <i/>
        <sz val="8"/>
        <color theme="1"/>
        <rFont val="Arial"/>
        <family val="2"/>
      </rPr>
      <t>Composante: Explorer des formes, des grandeurs, des suites organisées</t>
    </r>
    <r>
      <rPr>
        <sz val="8"/>
        <color theme="1"/>
        <rFont val="Arial"/>
        <family val="2"/>
      </rPr>
      <t xml:space="preserve">
-items 21,22 : Reconnaître des formes ; classer des objets selon une grandeur particulière. 
</t>
    </r>
    <r>
      <rPr>
        <b/>
        <sz val="8"/>
        <color theme="1"/>
        <rFont val="Arial"/>
        <family val="2"/>
      </rPr>
      <t>Domaine 5 : explorer le monde</t>
    </r>
    <r>
      <rPr>
        <sz val="8"/>
        <color theme="1"/>
        <rFont val="Arial"/>
        <family val="2"/>
      </rPr>
      <t xml:space="preserve">
Item 23 : décrire des positions dans l'epsace (par rapport à soi)</t>
    </r>
  </si>
  <si>
    <t>Principe alphabétique</t>
  </si>
  <si>
    <t>Explorer formes grandeurs et suites organisées</t>
  </si>
  <si>
    <t>Reconnaître des formes ; classer des objets selon une grandeur particulière</t>
  </si>
  <si>
    <t>Communication et langage oral en production</t>
  </si>
  <si>
    <t>Conscience phonologique</t>
  </si>
  <si>
    <t>Bonjour
Ce document est établi pour permettre de saisir les résultats des tests de positionnement de rentrée, suite à quoi il réalise automatiquement des groupes de besoin en fonction des résultats. Ces groupes de besoin recoupent généralement plusieurs items par composante en français, et par sous composante en mathématiques. 
Bien entendu les groupes de besoin automatisés constituent une indication. Ils restent subordonnés à la vigilance et modérés par les observations de l'enseignant. 
Un tutoriel vidéo est disponible ainsi qu'un court mode d'emploi nommé "⚠IMPORTANT⚠ à lire !.pdf".</t>
  </si>
  <si>
    <t>Version du 20/12/2024 (pour la rentrée 2025)</t>
  </si>
  <si>
    <r>
      <rPr>
        <b/>
        <sz val="11"/>
        <color rgb="FFC00000"/>
        <rFont val="Calibri"/>
        <family val="2"/>
        <scheme val="minor"/>
      </rPr>
      <t xml:space="preserve">Compatibilité : </t>
    </r>
    <r>
      <rPr>
        <b/>
        <sz val="11"/>
        <color rgb="FF9900CC"/>
        <rFont val="Calibri"/>
        <family val="2"/>
        <scheme val="minor"/>
      </rPr>
      <t xml:space="preserve">
Ce classeur est compatible avec :</t>
    </r>
    <r>
      <rPr>
        <sz val="11"/>
        <color theme="1"/>
        <rFont val="Calibri"/>
        <family val="2"/>
        <scheme val="minor"/>
      </rPr>
      <t xml:space="preserve">
- Excel (depuis Office 2007)
- la suite LibreOffice
</t>
    </r>
    <r>
      <rPr>
        <b/>
        <sz val="11"/>
        <color rgb="FF9900CC"/>
        <rFont val="Calibri"/>
        <family val="2"/>
        <scheme val="minor"/>
      </rPr>
      <t>Ce classeur n'est PAS compatible avec :
- le tableur GoogleSheet.</t>
    </r>
  </si>
</sst>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1"/>
      <color theme="1"/>
      <name val="Calibri"/>
      <family val="2"/>
      <scheme val="minor"/>
    </font>
    <font>
      <sz val="10"/>
      <name val="Arial"/>
      <family val="2"/>
    </font>
    <font>
      <b/>
      <sz val="14"/>
      <name val="Arial"/>
      <family val="2"/>
    </font>
    <font>
      <b/>
      <sz val="18"/>
      <name val="Arial"/>
      <family val="2"/>
    </font>
    <font>
      <sz val="12"/>
      <name val="Arial"/>
      <family val="2"/>
    </font>
    <font>
      <b/>
      <sz val="10"/>
      <name val="Arial"/>
      <family val="2"/>
    </font>
    <font>
      <b/>
      <sz val="11"/>
      <name val="Arial"/>
      <family val="2"/>
    </font>
    <font>
      <sz val="11"/>
      <color theme="1"/>
      <name val="Arial"/>
      <family val="2"/>
    </font>
    <font>
      <i/>
      <sz val="9"/>
      <color rgb="FF000000"/>
      <name val="Arial"/>
      <family val="2"/>
    </font>
    <font>
      <i/>
      <sz val="9"/>
      <name val="Arial"/>
      <family val="2"/>
    </font>
    <font>
      <b/>
      <sz val="12"/>
      <name val="Arial"/>
      <family val="2"/>
    </font>
    <font>
      <b/>
      <sz val="8"/>
      <name val="Arial"/>
      <family val="2"/>
    </font>
    <font>
      <b/>
      <i/>
      <sz val="10"/>
      <name val="Arial"/>
      <family val="2"/>
    </font>
    <font>
      <b/>
      <i/>
      <sz val="10"/>
      <color rgb="FF000000"/>
      <name val="Arial"/>
      <family val="2"/>
    </font>
    <font>
      <b/>
      <i/>
      <sz val="9"/>
      <name val="Arial"/>
      <family val="2"/>
    </font>
    <font>
      <b/>
      <sz val="8"/>
      <color theme="1"/>
      <name val="Arial"/>
      <family val="2"/>
    </font>
    <font>
      <sz val="14"/>
      <color theme="1"/>
      <name val="Arial"/>
      <family val="2"/>
    </font>
    <font>
      <b/>
      <sz val="12"/>
      <color theme="9" tint="-0.249977111117893"/>
      <name val="Calibri"/>
      <family val="2"/>
      <scheme val="minor"/>
    </font>
    <font>
      <b/>
      <sz val="12"/>
      <color theme="1" tint="0.499984740745262"/>
      <name val="Calibri"/>
      <family val="2"/>
      <scheme val="minor"/>
    </font>
    <font>
      <b/>
      <sz val="10"/>
      <color theme="6" tint="-0.499984740745262"/>
      <name val="Arial"/>
      <family val="2"/>
    </font>
    <font>
      <sz val="9"/>
      <color theme="1"/>
      <name val="Arial"/>
      <family val="2"/>
    </font>
    <font>
      <sz val="9"/>
      <name val="Arial"/>
      <family val="2"/>
    </font>
    <font>
      <sz val="12"/>
      <color theme="1"/>
      <name val="Arial"/>
      <family val="2"/>
    </font>
    <font>
      <b/>
      <sz val="8"/>
      <color theme="6" tint="-0.499984740745262"/>
      <name val="Arial"/>
      <family val="2"/>
    </font>
    <font>
      <sz val="8"/>
      <color theme="1"/>
      <name val="Arial"/>
      <family val="2"/>
    </font>
    <font>
      <u/>
      <sz val="10"/>
      <name val="Arial"/>
      <family val="2"/>
    </font>
    <font>
      <u/>
      <sz val="11"/>
      <color rgb="FF0070C0"/>
      <name val="Calibri"/>
      <family val="2"/>
      <scheme val="minor"/>
    </font>
    <font>
      <b/>
      <sz val="9"/>
      <name val="Arial"/>
      <family val="2"/>
    </font>
    <font>
      <b/>
      <sz val="9"/>
      <color theme="1"/>
      <name val="Arial"/>
      <family val="2"/>
    </font>
    <font>
      <sz val="11"/>
      <color theme="1" tint="0.499984740745262"/>
      <name val="Calibri"/>
      <family val="2"/>
      <scheme val="minor"/>
    </font>
    <font>
      <i/>
      <u/>
      <sz val="9"/>
      <name val="Arial"/>
      <family val="2"/>
    </font>
    <font>
      <sz val="11"/>
      <name val="Arial"/>
      <family val="2"/>
    </font>
    <font>
      <sz val="10"/>
      <color theme="6" tint="-0.499984740745262"/>
      <name val="Arial"/>
      <family val="2"/>
    </font>
    <font>
      <b/>
      <u/>
      <sz val="10"/>
      <name val="Arial"/>
      <family val="2"/>
    </font>
    <font>
      <sz val="8"/>
      <color theme="6" tint="-0.499984740745262"/>
      <name val="Arial"/>
      <family val="2"/>
    </font>
    <font>
      <strike/>
      <sz val="8"/>
      <color theme="1"/>
      <name val="Arial"/>
      <family val="2"/>
    </font>
    <font>
      <b/>
      <sz val="8"/>
      <color rgb="FF000000"/>
      <name val="Arial"/>
      <family val="2"/>
    </font>
    <font>
      <b/>
      <u/>
      <sz val="8"/>
      <color theme="1"/>
      <name val="Arial"/>
      <family val="2"/>
    </font>
    <font>
      <u/>
      <sz val="8"/>
      <color theme="1"/>
      <name val="Arial"/>
      <family val="2"/>
    </font>
    <font>
      <b/>
      <i/>
      <sz val="8"/>
      <color theme="1"/>
      <name val="Arial"/>
      <family val="2"/>
    </font>
    <font>
      <b/>
      <sz val="11"/>
      <color rgb="FFC00000"/>
      <name val="Calibri"/>
      <family val="2"/>
      <scheme val="minor"/>
    </font>
    <font>
      <b/>
      <sz val="11"/>
      <color rgb="FF9900CC"/>
      <name val="Calibri"/>
      <family val="2"/>
      <scheme val="minor"/>
    </font>
    <font>
      <b/>
      <sz val="11"/>
      <color theme="0" tint="-0.499984740745262"/>
      <name val="Calibri"/>
      <family val="2"/>
      <scheme val="minor"/>
    </font>
  </fonts>
  <fills count="35">
    <fill>
      <patternFill patternType="none"/>
    </fill>
    <fill>
      <patternFill patternType="gray125"/>
    </fill>
    <fill>
      <patternFill patternType="solid">
        <fgColor indexed="43"/>
        <bgColor indexed="26"/>
      </patternFill>
    </fill>
    <fill>
      <patternFill patternType="solid">
        <fgColor indexed="9"/>
        <bgColor indexed="26"/>
      </patternFill>
    </fill>
    <fill>
      <patternFill patternType="solid">
        <fgColor rgb="FF00B0F0"/>
        <bgColor indexed="64"/>
      </patternFill>
    </fill>
    <fill>
      <patternFill patternType="solid">
        <fgColor theme="0"/>
        <bgColor indexed="64"/>
      </patternFill>
    </fill>
    <fill>
      <patternFill patternType="solid">
        <fgColor theme="0"/>
        <bgColor indexed="31"/>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31"/>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39997558519241921"/>
        <bgColor indexed="31"/>
      </patternFill>
    </fill>
    <fill>
      <patternFill patternType="solid">
        <fgColor theme="9" tint="0.79998168889431442"/>
        <bgColor indexed="64"/>
      </patternFill>
    </fill>
    <fill>
      <patternFill patternType="solid">
        <fgColor theme="9" tint="0.79998168889431442"/>
        <bgColor indexed="27"/>
      </patternFill>
    </fill>
    <fill>
      <patternFill patternType="solid">
        <fgColor rgb="FF99FFCC"/>
        <bgColor indexed="64"/>
      </patternFill>
    </fill>
    <fill>
      <patternFill patternType="solid">
        <fgColor rgb="FF99FF99"/>
        <bgColor indexed="64"/>
      </patternFill>
    </fill>
    <fill>
      <patternFill patternType="solid">
        <fgColor rgb="FF99FF99"/>
        <bgColor indexed="31"/>
      </patternFill>
    </fill>
    <fill>
      <patternFill patternType="solid">
        <fgColor theme="1" tint="0.499984740745262"/>
        <bgColor indexed="64"/>
      </patternFill>
    </fill>
    <fill>
      <patternFill patternType="solid">
        <fgColor rgb="FFCCFFFF"/>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59999389629810485"/>
        <bgColor indexed="31"/>
      </patternFill>
    </fill>
    <fill>
      <patternFill patternType="solid">
        <fgColor theme="4" tint="0.39997558519241921"/>
        <bgColor indexed="31"/>
      </patternFill>
    </fill>
    <fill>
      <patternFill patternType="solid">
        <fgColor theme="5" tint="0.39997558519241921"/>
        <bgColor indexed="31"/>
      </patternFill>
    </fill>
    <fill>
      <patternFill patternType="solid">
        <fgColor theme="7" tint="0.59999389629810485"/>
        <bgColor indexed="31"/>
      </patternFill>
    </fill>
    <fill>
      <patternFill patternType="solid">
        <fgColor theme="5" tint="0.79998168889431442"/>
        <bgColor indexed="31"/>
      </patternFill>
    </fill>
    <fill>
      <patternFill patternType="solid">
        <fgColor rgb="FF99FF99"/>
        <bgColor indexed="41"/>
      </patternFill>
    </fill>
    <fill>
      <patternFill patternType="solid">
        <fgColor rgb="FFFFFF66"/>
        <bgColor indexed="27"/>
      </patternFill>
    </fill>
    <fill>
      <patternFill patternType="solid">
        <fgColor theme="0" tint="-0.249977111117893"/>
        <bgColor indexed="31"/>
      </patternFill>
    </fill>
    <fill>
      <patternFill patternType="solid">
        <fgColor theme="0" tint="-0.249977111117893"/>
        <bgColor indexed="64"/>
      </patternFill>
    </fill>
    <fill>
      <patternFill patternType="solid">
        <fgColor theme="8" tint="0.399975585192419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ck">
        <color indexed="64"/>
      </bottom>
      <diagonal/>
    </border>
    <border>
      <left style="thin">
        <color indexed="64"/>
      </left>
      <right style="thin">
        <color indexed="64"/>
      </right>
      <top style="thin">
        <color auto="1"/>
      </top>
      <bottom style="thick">
        <color auto="1"/>
      </bottom>
      <diagonal/>
    </border>
    <border>
      <left style="thin">
        <color indexed="64"/>
      </left>
      <right/>
      <top style="thin">
        <color indexed="64"/>
      </top>
      <bottom style="thick">
        <color auto="1"/>
      </bottom>
      <diagonal/>
    </border>
    <border>
      <left style="thin">
        <color indexed="64"/>
      </left>
      <right style="thin">
        <color indexed="64"/>
      </right>
      <top/>
      <bottom style="thick">
        <color auto="1"/>
      </bottom>
      <diagonal/>
    </border>
    <border>
      <left style="thin">
        <color indexed="64"/>
      </left>
      <right style="thin">
        <color indexed="64"/>
      </right>
      <top style="thick">
        <color auto="1"/>
      </top>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theme="6" tint="-0.499984740745262"/>
      </left>
      <right style="thin">
        <color theme="6" tint="-0.499984740745262"/>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1" fillId="0" borderId="0"/>
    <xf numFmtId="0" fontId="7" fillId="0" borderId="0"/>
  </cellStyleXfs>
  <cellXfs count="212">
    <xf numFmtId="0" fontId="0" fillId="0" borderId="0" xfId="0"/>
    <xf numFmtId="0" fontId="1" fillId="0" borderId="0" xfId="1" applyProtection="1"/>
    <xf numFmtId="0" fontId="5" fillId="3" borderId="0" xfId="1" applyFont="1" applyFill="1" applyBorder="1" applyAlignment="1" applyProtection="1">
      <alignment vertical="center" wrapText="1"/>
    </xf>
    <xf numFmtId="0" fontId="1" fillId="3" borderId="0" xfId="1" applyFont="1" applyFill="1" applyBorder="1" applyAlignment="1" applyProtection="1">
      <alignment vertical="center" wrapText="1" shrinkToFit="1"/>
    </xf>
    <xf numFmtId="0" fontId="1" fillId="5" borderId="0" xfId="1" applyFill="1" applyBorder="1" applyAlignment="1" applyProtection="1">
      <alignment vertical="center" wrapText="1" shrinkToFit="1"/>
    </xf>
    <xf numFmtId="0" fontId="6" fillId="0" borderId="1" xfId="1" applyFont="1" applyBorder="1" applyAlignment="1">
      <alignment horizontal="center"/>
    </xf>
    <xf numFmtId="0" fontId="6" fillId="0" borderId="1" xfId="1" applyFont="1" applyBorder="1" applyAlignment="1">
      <alignment horizontal="center" vertical="center"/>
    </xf>
    <xf numFmtId="0" fontId="0" fillId="0" borderId="0" xfId="0" applyAlignment="1">
      <alignment horizontal="center" vertical="center"/>
    </xf>
    <xf numFmtId="0" fontId="2" fillId="0" borderId="0" xfId="1" applyFont="1" applyAlignment="1" applyProtection="1">
      <alignment horizontal="center" vertical="center"/>
    </xf>
    <xf numFmtId="0" fontId="4" fillId="2" borderId="1" xfId="1" applyFont="1" applyFill="1" applyBorder="1" applyAlignment="1" applyProtection="1">
      <alignment horizontal="center" vertical="center"/>
      <protection locked="0"/>
    </xf>
    <xf numFmtId="0" fontId="1" fillId="0" borderId="0" xfId="1" applyAlignment="1" applyProtection="1">
      <alignment horizontal="center" vertical="center"/>
    </xf>
    <xf numFmtId="0" fontId="7" fillId="0" borderId="0" xfId="0" applyFont="1"/>
    <xf numFmtId="0" fontId="6" fillId="5" borderId="1" xfId="1" applyFont="1" applyFill="1" applyBorder="1" applyAlignment="1" applyProtection="1">
      <alignment horizontal="center" vertical="center"/>
      <protection locked="0"/>
    </xf>
    <xf numFmtId="0" fontId="6" fillId="5" borderId="25" xfId="1" applyFont="1" applyFill="1" applyBorder="1" applyAlignment="1" applyProtection="1">
      <alignment horizontal="center" vertical="center"/>
      <protection locked="0"/>
    </xf>
    <xf numFmtId="0" fontId="6" fillId="5" borderId="4" xfId="1" applyFont="1" applyFill="1" applyBorder="1" applyAlignment="1" applyProtection="1">
      <alignment horizontal="center" vertical="center"/>
      <protection locked="0"/>
    </xf>
    <xf numFmtId="0" fontId="2" fillId="0" borderId="1" xfId="1" applyFont="1" applyBorder="1" applyAlignment="1">
      <alignment horizontal="center" vertical="center" textRotation="90"/>
    </xf>
    <xf numFmtId="0" fontId="7" fillId="0" borderId="0" xfId="0" applyFont="1" applyProtection="1">
      <protection hidden="1"/>
    </xf>
    <xf numFmtId="0" fontId="5" fillId="8" borderId="1" xfId="1" applyFont="1" applyFill="1" applyBorder="1" applyAlignment="1" applyProtection="1">
      <alignment horizontal="center" vertical="center"/>
      <protection hidden="1"/>
    </xf>
    <xf numFmtId="0" fontId="5" fillId="9" borderId="1" xfId="1" applyFont="1" applyFill="1" applyBorder="1" applyAlignment="1" applyProtection="1">
      <alignment horizontal="center" vertical="center"/>
      <protection hidden="1"/>
    </xf>
    <xf numFmtId="0" fontId="5" fillId="4" borderId="1" xfId="1" applyFont="1" applyFill="1" applyBorder="1" applyAlignment="1" applyProtection="1">
      <alignment horizontal="center" vertical="center"/>
      <protection hidden="1"/>
    </xf>
    <xf numFmtId="0" fontId="5" fillId="10" borderId="5" xfId="1" applyFont="1" applyFill="1" applyBorder="1" applyAlignment="1" applyProtection="1">
      <alignment horizontal="center" vertical="center"/>
      <protection hidden="1"/>
    </xf>
    <xf numFmtId="0" fontId="5" fillId="8" borderId="6" xfId="1" applyFont="1" applyFill="1" applyBorder="1" applyAlignment="1" applyProtection="1">
      <alignment horizontal="center" vertical="center"/>
      <protection hidden="1"/>
    </xf>
    <xf numFmtId="0" fontId="5" fillId="10" borderId="1" xfId="1" applyFont="1" applyFill="1" applyBorder="1" applyAlignment="1" applyProtection="1">
      <alignment horizontal="center" vertical="center"/>
      <protection hidden="1"/>
    </xf>
    <xf numFmtId="0" fontId="6" fillId="8" borderId="6" xfId="1" applyFont="1" applyFill="1" applyBorder="1" applyAlignment="1" applyProtection="1">
      <alignment horizontal="center" vertical="center"/>
      <protection hidden="1"/>
    </xf>
    <xf numFmtId="0" fontId="6" fillId="9" borderId="1" xfId="1" applyFont="1" applyFill="1" applyBorder="1" applyAlignment="1" applyProtection="1">
      <alignment horizontal="center" vertical="center"/>
      <protection hidden="1"/>
    </xf>
    <xf numFmtId="0" fontId="6" fillId="4" borderId="1" xfId="1" applyFont="1" applyFill="1" applyBorder="1" applyAlignment="1" applyProtection="1">
      <alignment horizontal="center" vertical="center"/>
      <protection hidden="1"/>
    </xf>
    <xf numFmtId="0" fontId="6" fillId="10" borderId="1" xfId="1" applyFont="1" applyFill="1" applyBorder="1" applyAlignment="1" applyProtection="1">
      <alignment horizontal="center" vertical="center"/>
      <protection hidden="1"/>
    </xf>
    <xf numFmtId="0" fontId="11" fillId="5" borderId="1" xfId="1"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6" fillId="0" borderId="0" xfId="0" applyFont="1" applyAlignment="1" applyProtection="1">
      <alignment horizontal="center" vertical="center" textRotation="90"/>
      <protection hidden="1"/>
    </xf>
    <xf numFmtId="0" fontId="7" fillId="0" borderId="0" xfId="0" applyFont="1" applyAlignment="1" applyProtection="1">
      <alignment horizontal="center" vertical="center"/>
      <protection hidden="1"/>
    </xf>
    <xf numFmtId="0" fontId="6" fillId="0" borderId="1" xfId="1" applyFont="1" applyBorder="1" applyAlignment="1" applyProtection="1">
      <alignment horizontal="center" vertical="center" textRotation="90" wrapText="1"/>
      <protection hidden="1"/>
    </xf>
    <xf numFmtId="0" fontId="7" fillId="0" borderId="0" xfId="0" applyFont="1" applyFill="1" applyProtection="1">
      <protection hidden="1"/>
    </xf>
    <xf numFmtId="0" fontId="22" fillId="0" borderId="0" xfId="0" applyFont="1" applyAlignment="1" applyProtection="1">
      <alignment horizontal="center" vertical="center" textRotation="90"/>
      <protection hidden="1"/>
    </xf>
    <xf numFmtId="0" fontId="22" fillId="0" borderId="0" xfId="0" applyFont="1" applyFill="1" applyAlignment="1" applyProtection="1">
      <alignment horizontal="center" vertical="center" textRotation="90"/>
      <protection hidden="1"/>
    </xf>
    <xf numFmtId="0" fontId="11" fillId="0" borderId="1" xfId="1" applyFont="1" applyBorder="1" applyAlignment="1" applyProtection="1">
      <alignment horizontal="center"/>
      <protection hidden="1"/>
    </xf>
    <xf numFmtId="0" fontId="11" fillId="0" borderId="1" xfId="1" applyFont="1" applyBorder="1" applyAlignment="1" applyProtection="1">
      <alignment horizontal="center" vertical="center"/>
      <protection hidden="1"/>
    </xf>
    <xf numFmtId="0" fontId="24" fillId="0" borderId="0" xfId="0" applyFont="1" applyProtection="1">
      <protection hidden="1"/>
    </xf>
    <xf numFmtId="0" fontId="24" fillId="0" borderId="0" xfId="0" applyFont="1" applyFill="1" applyProtection="1">
      <protection hidden="1"/>
    </xf>
    <xf numFmtId="0" fontId="11" fillId="0" borderId="1" xfId="1" applyFont="1" applyBorder="1" applyAlignment="1" applyProtection="1">
      <alignment horizontal="center" vertical="center" textRotation="90"/>
      <protection hidden="1"/>
    </xf>
    <xf numFmtId="0" fontId="11" fillId="0" borderId="1" xfId="1" applyFont="1" applyBorder="1" applyAlignment="1" applyProtection="1">
      <alignment horizontal="center" vertical="center" textRotation="90" wrapText="1"/>
      <protection hidden="1"/>
    </xf>
    <xf numFmtId="0" fontId="24" fillId="7" borderId="0" xfId="0" applyFont="1" applyFill="1" applyAlignment="1" applyProtection="1">
      <protection hidden="1"/>
    </xf>
    <xf numFmtId="0" fontId="24" fillId="12" borderId="0" xfId="0" applyFont="1" applyFill="1" applyProtection="1">
      <protection hidden="1"/>
    </xf>
    <xf numFmtId="0" fontId="20" fillId="12" borderId="0" xfId="0" applyFont="1" applyFill="1" applyProtection="1">
      <protection hidden="1"/>
    </xf>
    <xf numFmtId="0" fontId="20" fillId="0" borderId="0" xfId="0" applyFont="1" applyFill="1" applyProtection="1">
      <protection hidden="1"/>
    </xf>
    <xf numFmtId="0" fontId="20" fillId="0" borderId="0" xfId="0" applyFont="1" applyProtection="1">
      <protection hidden="1"/>
    </xf>
    <xf numFmtId="0" fontId="27" fillId="0" borderId="1" xfId="1" applyFont="1" applyFill="1" applyBorder="1" applyAlignment="1" applyProtection="1">
      <alignment horizontal="center" vertical="center"/>
      <protection hidden="1"/>
    </xf>
    <xf numFmtId="0" fontId="28" fillId="0" borderId="0" xfId="0" applyFont="1" applyFill="1" applyProtection="1">
      <protection hidden="1"/>
    </xf>
    <xf numFmtId="0" fontId="24" fillId="0" borderId="0" xfId="0" applyFont="1" applyAlignment="1" applyProtection="1">
      <alignment horizontal="center" vertical="center"/>
      <protection hidden="1"/>
    </xf>
    <xf numFmtId="0" fontId="9" fillId="6" borderId="1" xfId="1" applyFont="1" applyFill="1" applyBorder="1" applyAlignment="1">
      <alignment horizontal="center"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11" fillId="20" borderId="7" xfId="1" applyFont="1" applyFill="1" applyBorder="1" applyAlignment="1" applyProtection="1">
      <alignment vertical="center" wrapText="1"/>
      <protection hidden="1"/>
    </xf>
    <xf numFmtId="0" fontId="9" fillId="6" borderId="11" xfId="1" applyFont="1" applyFill="1" applyBorder="1" applyAlignment="1">
      <alignment horizontal="center" vertical="center" wrapText="1"/>
    </xf>
    <xf numFmtId="0" fontId="9" fillId="6" borderId="26"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25" xfId="1" applyFont="1" applyFill="1" applyBorder="1" applyAlignment="1">
      <alignment horizontal="center" vertical="center" wrapText="1"/>
    </xf>
    <xf numFmtId="0" fontId="11" fillId="20" borderId="6" xfId="1" applyFont="1" applyFill="1" applyBorder="1" applyAlignment="1" applyProtection="1">
      <alignment vertical="center" wrapText="1"/>
      <protection hidden="1"/>
    </xf>
    <xf numFmtId="0" fontId="9" fillId="6" borderId="0" xfId="1" applyFont="1" applyFill="1" applyBorder="1" applyAlignment="1" applyProtection="1">
      <alignment horizontal="center" vertical="center" wrapText="1"/>
      <protection hidden="1"/>
    </xf>
    <xf numFmtId="0" fontId="27" fillId="5" borderId="0" xfId="1" applyFont="1" applyFill="1" applyBorder="1" applyAlignment="1" applyProtection="1">
      <alignment horizontal="center" vertical="center"/>
      <protection hidden="1"/>
    </xf>
    <xf numFmtId="0" fontId="27" fillId="5" borderId="4" xfId="1" applyFont="1" applyFill="1" applyBorder="1" applyAlignment="1" applyProtection="1">
      <alignment horizontal="center" vertical="center"/>
      <protection hidden="1"/>
    </xf>
    <xf numFmtId="0" fontId="27" fillId="25" borderId="7" xfId="1" applyFont="1" applyFill="1" applyBorder="1" applyAlignment="1" applyProtection="1">
      <alignment vertical="center" wrapText="1"/>
      <protection hidden="1"/>
    </xf>
    <xf numFmtId="0" fontId="27" fillId="25" borderId="6" xfId="1" applyFont="1" applyFill="1" applyBorder="1" applyAlignment="1" applyProtection="1">
      <alignment vertical="center" wrapText="1"/>
      <protection hidden="1"/>
    </xf>
    <xf numFmtId="0" fontId="27" fillId="26" borderId="7" xfId="1" applyFont="1" applyFill="1" applyBorder="1" applyAlignment="1" applyProtection="1">
      <alignment vertical="center" wrapText="1"/>
      <protection hidden="1"/>
    </xf>
    <xf numFmtId="0" fontId="27" fillId="26" borderId="6" xfId="1" applyFont="1" applyFill="1" applyBorder="1" applyAlignment="1" applyProtection="1">
      <alignment vertical="center" wrapText="1"/>
      <protection hidden="1"/>
    </xf>
    <xf numFmtId="0" fontId="11" fillId="23" borderId="7" xfId="1" applyFont="1" applyFill="1" applyBorder="1" applyAlignment="1" applyProtection="1">
      <alignment vertical="center" wrapText="1"/>
      <protection hidden="1"/>
    </xf>
    <xf numFmtId="0" fontId="11" fillId="27" borderId="7" xfId="1" applyFont="1" applyFill="1" applyBorder="1" applyAlignment="1" applyProtection="1">
      <alignment vertical="center" wrapText="1"/>
      <protection hidden="1"/>
    </xf>
    <xf numFmtId="0" fontId="1" fillId="31" borderId="1" xfId="1" applyFill="1" applyBorder="1" applyProtection="1"/>
    <xf numFmtId="0" fontId="31" fillId="28" borderId="5" xfId="1" applyFont="1" applyFill="1" applyBorder="1" applyAlignment="1">
      <alignment horizontal="center" vertical="center" textRotation="90" wrapText="1"/>
    </xf>
    <xf numFmtId="0" fontId="27" fillId="0" borderId="1" xfId="1" applyFont="1" applyFill="1" applyBorder="1" applyAlignment="1" applyProtection="1">
      <alignment horizontal="center" vertical="center" wrapText="1"/>
      <protection hidden="1"/>
    </xf>
    <xf numFmtId="0" fontId="9" fillId="0" borderId="7" xfId="1" applyFont="1" applyFill="1" applyBorder="1" applyAlignment="1" applyProtection="1">
      <alignment horizontal="center" vertical="center" wrapText="1"/>
      <protection hidden="1"/>
    </xf>
    <xf numFmtId="0" fontId="27" fillId="33" borderId="1" xfId="1" applyFont="1" applyFill="1" applyBorder="1" applyAlignment="1" applyProtection="1">
      <alignment horizontal="center" vertical="center"/>
      <protection hidden="1"/>
    </xf>
    <xf numFmtId="0" fontId="20" fillId="33" borderId="0" xfId="0" applyFont="1" applyFill="1" applyProtection="1">
      <protection hidden="1"/>
    </xf>
    <xf numFmtId="0" fontId="27" fillId="0" borderId="2" xfId="1" applyFont="1" applyFill="1" applyBorder="1" applyAlignment="1" applyProtection="1">
      <alignment horizontal="center" vertical="center" wrapText="1"/>
      <protection hidden="1"/>
    </xf>
    <xf numFmtId="0" fontId="8" fillId="0" borderId="6" xfId="0" applyFont="1" applyFill="1" applyBorder="1" applyAlignment="1" applyProtection="1">
      <alignment horizontal="center" vertical="center" wrapText="1"/>
      <protection hidden="1"/>
    </xf>
    <xf numFmtId="0" fontId="20" fillId="0" borderId="0" xfId="0" applyFont="1" applyFill="1" applyAlignment="1" applyProtection="1">
      <alignment horizontal="center"/>
      <protection hidden="1"/>
    </xf>
    <xf numFmtId="0" fontId="24" fillId="22" borderId="30" xfId="0" applyFont="1" applyFill="1" applyBorder="1" applyAlignment="1" applyProtection="1">
      <alignment horizontal="left" vertical="center" wrapText="1"/>
      <protection hidden="1"/>
    </xf>
    <xf numFmtId="0" fontId="15" fillId="18" borderId="29" xfId="0" applyFont="1" applyFill="1" applyBorder="1" applyAlignment="1" applyProtection="1">
      <alignment horizontal="left" vertical="center" wrapText="1"/>
      <protection hidden="1"/>
    </xf>
    <xf numFmtId="0" fontId="9" fillId="0" borderId="10" xfId="1" applyFont="1" applyFill="1" applyBorder="1" applyAlignment="1" applyProtection="1">
      <alignment horizontal="center" vertical="center" wrapText="1"/>
      <protection hidden="1"/>
    </xf>
    <xf numFmtId="0" fontId="9" fillId="0" borderId="35"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36" fillId="0" borderId="32" xfId="0" applyFont="1" applyFill="1" applyBorder="1" applyAlignment="1" applyProtection="1">
      <alignment horizontal="center" vertical="center" wrapText="1"/>
      <protection hidden="1"/>
    </xf>
    <xf numFmtId="0" fontId="9" fillId="6" borderId="6" xfId="1" applyFont="1" applyFill="1" applyBorder="1" applyAlignment="1" applyProtection="1">
      <alignment horizontal="center" vertical="center" wrapText="1"/>
      <protection hidden="1"/>
    </xf>
    <xf numFmtId="0" fontId="8" fillId="0" borderId="13" xfId="0" applyFont="1" applyFill="1" applyBorder="1" applyAlignment="1" applyProtection="1">
      <alignment horizontal="center" vertical="center" wrapText="1"/>
      <protection hidden="1"/>
    </xf>
    <xf numFmtId="0" fontId="27" fillId="0" borderId="3" xfId="1" applyFont="1" applyFill="1" applyBorder="1" applyAlignment="1" applyProtection="1">
      <alignment horizontal="center" vertical="center"/>
      <protection hidden="1"/>
    </xf>
    <xf numFmtId="0" fontId="8" fillId="0" borderId="37" xfId="0" applyFont="1" applyFill="1" applyBorder="1" applyAlignment="1" applyProtection="1">
      <alignment horizontal="center" vertical="center" wrapText="1"/>
      <protection hidden="1"/>
    </xf>
    <xf numFmtId="0" fontId="27" fillId="0" borderId="38" xfId="1" applyFont="1" applyFill="1" applyBorder="1" applyAlignment="1" applyProtection="1">
      <alignment horizontal="center" vertical="center"/>
      <protection hidden="1"/>
    </xf>
    <xf numFmtId="11" fontId="11" fillId="6" borderId="1" xfId="1" applyNumberFormat="1" applyFont="1" applyFill="1" applyBorder="1" applyAlignment="1" applyProtection="1">
      <alignment horizontal="center" vertical="center" wrapText="1"/>
      <protection hidden="1"/>
    </xf>
    <xf numFmtId="1" fontId="6" fillId="5" borderId="1" xfId="1" applyNumberFormat="1" applyFont="1" applyFill="1" applyBorder="1" applyAlignment="1" applyProtection="1">
      <alignment horizontal="center" vertical="center"/>
      <protection locked="0"/>
    </xf>
    <xf numFmtId="1" fontId="6" fillId="5" borderId="25" xfId="1" applyNumberFormat="1" applyFont="1" applyFill="1" applyBorder="1" applyAlignment="1" applyProtection="1">
      <alignment horizontal="center" vertical="center"/>
      <protection locked="0"/>
    </xf>
    <xf numFmtId="0" fontId="10" fillId="11" borderId="10" xfId="1" applyFont="1" applyFill="1" applyBorder="1" applyAlignment="1" applyProtection="1">
      <alignment horizontal="center" vertical="center" textRotation="90" wrapText="1"/>
      <protection hidden="1"/>
    </xf>
    <xf numFmtId="0" fontId="4" fillId="2" borderId="1" xfId="1" applyFont="1" applyFill="1" applyBorder="1" applyAlignment="1" applyProtection="1">
      <alignment horizontal="center" vertical="center"/>
      <protection locked="0"/>
    </xf>
    <xf numFmtId="0" fontId="0" fillId="0" borderId="0" xfId="0" applyProtection="1">
      <protection hidden="1"/>
    </xf>
    <xf numFmtId="0" fontId="5" fillId="9" borderId="1" xfId="1" applyFont="1" applyFill="1" applyBorder="1" applyAlignment="1" applyProtection="1">
      <alignment horizontal="center" vertical="center"/>
      <protection hidden="1"/>
    </xf>
    <xf numFmtId="0" fontId="5" fillId="4" borderId="1" xfId="1" applyFont="1" applyFill="1" applyBorder="1" applyAlignment="1" applyProtection="1">
      <alignment horizontal="center" vertical="center"/>
      <protection hidden="1"/>
    </xf>
    <xf numFmtId="0" fontId="5" fillId="10" borderId="5" xfId="1" applyFont="1" applyFill="1" applyBorder="1" applyAlignment="1" applyProtection="1">
      <alignment horizontal="center" vertical="center"/>
      <protection hidden="1"/>
    </xf>
    <xf numFmtId="0" fontId="5" fillId="8" borderId="6" xfId="1" applyFont="1" applyFill="1" applyBorder="1" applyAlignment="1" applyProtection="1">
      <alignment horizontal="center" vertical="center"/>
      <protection hidden="1"/>
    </xf>
    <xf numFmtId="0" fontId="5" fillId="10" borderId="1" xfId="1" applyFont="1" applyFill="1" applyBorder="1" applyAlignment="1" applyProtection="1">
      <alignment horizontal="center" vertical="center"/>
      <protection hidden="1"/>
    </xf>
    <xf numFmtId="0" fontId="11" fillId="5" borderId="1" xfId="1"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16" fillId="0" borderId="0" xfId="0" applyFont="1" applyAlignment="1" applyProtection="1">
      <alignment horizontal="center" vertical="center" textRotation="90"/>
      <protection hidden="1"/>
    </xf>
    <xf numFmtId="0" fontId="7" fillId="0" borderId="0" xfId="0" applyFont="1" applyAlignment="1" applyProtection="1">
      <alignment horizontal="center" vertical="center"/>
      <protection hidden="1"/>
    </xf>
    <xf numFmtId="0" fontId="22" fillId="0" borderId="0" xfId="0" applyFont="1" applyFill="1" applyAlignment="1" applyProtection="1">
      <alignment horizontal="center" vertical="center" textRotation="90"/>
      <protection hidden="1"/>
    </xf>
    <xf numFmtId="0" fontId="10" fillId="24" borderId="10" xfId="1" applyFont="1" applyFill="1" applyBorder="1" applyAlignment="1" applyProtection="1">
      <alignment horizontal="center" vertical="center" textRotation="90" wrapText="1"/>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0" xfId="0" applyBorder="1" applyAlignment="1" applyProtection="1">
      <alignment horizontal="center"/>
      <protection hidden="1"/>
    </xf>
    <xf numFmtId="0" fontId="17" fillId="13" borderId="17" xfId="0" applyFont="1" applyFill="1" applyBorder="1" applyAlignment="1" applyProtection="1">
      <alignment horizontal="center" vertical="center" wrapText="1"/>
      <protection hidden="1"/>
    </xf>
    <xf numFmtId="0" fontId="17" fillId="13" borderId="17" xfId="0" applyFont="1" applyFill="1" applyBorder="1" applyAlignment="1" applyProtection="1">
      <alignment horizontal="center" vertical="center"/>
      <protection hidden="1"/>
    </xf>
    <xf numFmtId="0" fontId="17" fillId="13" borderId="18" xfId="0" applyFont="1" applyFill="1" applyBorder="1" applyAlignment="1" applyProtection="1">
      <alignment horizontal="center" vertical="center"/>
      <protection hidden="1"/>
    </xf>
    <xf numFmtId="0" fontId="17" fillId="13" borderId="0" xfId="0" applyFont="1" applyFill="1" applyBorder="1" applyAlignment="1" applyProtection="1">
      <alignment horizontal="center" vertical="center"/>
      <protection hidden="1"/>
    </xf>
    <xf numFmtId="0" fontId="17" fillId="13" borderId="20" xfId="0" applyFont="1" applyFill="1" applyBorder="1" applyAlignment="1" applyProtection="1">
      <alignment horizontal="center" vertical="center"/>
      <protection hidden="1"/>
    </xf>
    <xf numFmtId="0" fontId="0" fillId="0" borderId="0" xfId="0" applyAlignment="1" applyProtection="1">
      <alignment vertical="top" wrapText="1"/>
      <protection hidden="1"/>
    </xf>
    <xf numFmtId="0" fontId="3" fillId="30" borderId="1" xfId="1" applyFont="1" applyFill="1" applyBorder="1" applyAlignment="1" applyProtection="1">
      <alignment horizontal="center" vertical="center" wrapText="1"/>
    </xf>
    <xf numFmtId="0" fontId="1" fillId="16" borderId="1" xfId="1" applyFill="1" applyBorder="1" applyAlignment="1" applyProtection="1">
      <alignment horizontal="left" vertical="center" wrapText="1" shrinkToFit="1"/>
    </xf>
    <xf numFmtId="0" fontId="1" fillId="17" borderId="2" xfId="1" applyFill="1" applyBorder="1" applyAlignment="1" applyProtection="1">
      <alignment vertical="center" wrapText="1" shrinkToFit="1"/>
    </xf>
    <xf numFmtId="0" fontId="1" fillId="17" borderId="3" xfId="1" applyFill="1" applyBorder="1" applyAlignment="1" applyProtection="1">
      <alignment vertical="center" wrapText="1" shrinkToFit="1"/>
    </xf>
    <xf numFmtId="0" fontId="1" fillId="17" borderId="4" xfId="1" applyFill="1" applyBorder="1" applyAlignment="1" applyProtection="1">
      <alignment vertical="center" wrapText="1" shrinkToFit="1"/>
    </xf>
    <xf numFmtId="0" fontId="1" fillId="17" borderId="2" xfId="1" applyFill="1" applyBorder="1" applyAlignment="1" applyProtection="1">
      <alignment horizontal="left" vertical="center" wrapText="1" shrinkToFit="1"/>
    </xf>
    <xf numFmtId="0" fontId="1" fillId="17" borderId="3" xfId="1" applyFill="1" applyBorder="1" applyAlignment="1" applyProtection="1">
      <alignment horizontal="left" vertical="center" wrapText="1" shrinkToFit="1"/>
    </xf>
    <xf numFmtId="0" fontId="1" fillId="17" borderId="4" xfId="1" applyFill="1" applyBorder="1" applyAlignment="1" applyProtection="1">
      <alignment horizontal="left" vertical="center" wrapText="1" shrinkToFit="1"/>
    </xf>
    <xf numFmtId="11" fontId="19" fillId="18" borderId="3" xfId="1" applyNumberFormat="1" applyFont="1" applyFill="1" applyBorder="1" applyAlignment="1">
      <alignment horizontal="center" vertical="center" wrapText="1"/>
    </xf>
    <xf numFmtId="11" fontId="19" fillId="18" borderId="4" xfId="1" applyNumberFormat="1" applyFont="1" applyFill="1" applyBorder="1" applyAlignment="1">
      <alignment horizontal="center" vertical="center" wrapText="1"/>
    </xf>
    <xf numFmtId="11" fontId="3" fillId="19" borderId="5" xfId="1" applyNumberFormat="1" applyFont="1" applyFill="1" applyBorder="1" applyAlignment="1" applyProtection="1">
      <alignment horizontal="left" vertical="center" wrapText="1"/>
      <protection hidden="1"/>
    </xf>
    <xf numFmtId="11" fontId="3" fillId="19" borderId="7" xfId="1" applyNumberFormat="1" applyFont="1" applyFill="1" applyBorder="1" applyAlignment="1" applyProtection="1">
      <alignment horizontal="left" vertical="center" wrapText="1"/>
      <protection hidden="1"/>
    </xf>
    <xf numFmtId="0" fontId="5" fillId="23" borderId="5" xfId="1" applyFont="1" applyFill="1" applyBorder="1" applyAlignment="1" applyProtection="1">
      <alignment horizontal="center" vertical="center" wrapText="1"/>
      <protection hidden="1"/>
    </xf>
    <xf numFmtId="0" fontId="5" fillId="23" borderId="7" xfId="1" applyFont="1" applyFill="1" applyBorder="1" applyAlignment="1" applyProtection="1">
      <alignment horizontal="center" vertical="center" wrapText="1"/>
      <protection hidden="1"/>
    </xf>
    <xf numFmtId="0" fontId="11" fillId="15" borderId="7" xfId="1" applyFont="1" applyFill="1" applyBorder="1" applyAlignment="1" applyProtection="1">
      <alignment horizontal="center" vertical="center" wrapText="1"/>
      <protection hidden="1"/>
    </xf>
    <xf numFmtId="0" fontId="7" fillId="13" borderId="3" xfId="0" applyFont="1" applyFill="1" applyBorder="1" applyAlignment="1">
      <alignment horizontal="center" vertical="center" textRotation="90"/>
    </xf>
    <xf numFmtId="0" fontId="7" fillId="13" borderId="4" xfId="0" applyFont="1" applyFill="1" applyBorder="1" applyAlignment="1">
      <alignment horizontal="center" vertical="center" textRotation="90"/>
    </xf>
    <xf numFmtId="0" fontId="7" fillId="13" borderId="12" xfId="0" applyFont="1" applyFill="1" applyBorder="1" applyAlignment="1">
      <alignment horizontal="center" vertical="center" textRotation="90"/>
    </xf>
    <xf numFmtId="0" fontId="7" fillId="13" borderId="15" xfId="0" applyFont="1" applyFill="1" applyBorder="1" applyAlignment="1">
      <alignment horizontal="center" vertical="center" textRotation="90"/>
    </xf>
    <xf numFmtId="0" fontId="7" fillId="13" borderId="24" xfId="0" applyFont="1" applyFill="1" applyBorder="1" applyAlignment="1">
      <alignment horizontal="center" vertical="center" textRotation="90"/>
    </xf>
    <xf numFmtId="0" fontId="5" fillId="27" borderId="5" xfId="1" applyFont="1" applyFill="1" applyBorder="1" applyAlignment="1" applyProtection="1">
      <alignment horizontal="center" vertical="center" wrapText="1"/>
      <protection hidden="1"/>
    </xf>
    <xf numFmtId="0" fontId="5" fillId="27" borderId="7" xfId="1" applyFont="1" applyFill="1" applyBorder="1" applyAlignment="1" applyProtection="1">
      <alignment horizontal="center" vertical="center" wrapText="1"/>
      <protection hidden="1"/>
    </xf>
    <xf numFmtId="0" fontId="31" fillId="29" borderId="2" xfId="1" applyFont="1" applyFill="1" applyBorder="1" applyAlignment="1">
      <alignment horizontal="center" vertical="center" textRotation="90" wrapText="1"/>
    </xf>
    <xf numFmtId="0" fontId="31" fillId="29" borderId="3" xfId="1" applyFont="1" applyFill="1" applyBorder="1" applyAlignment="1">
      <alignment horizontal="center" vertical="center" textRotation="90" wrapText="1"/>
    </xf>
    <xf numFmtId="0" fontId="31" fillId="29" borderId="27" xfId="1" applyFont="1" applyFill="1" applyBorder="1" applyAlignment="1">
      <alignment horizontal="center" vertical="center" textRotation="90" wrapText="1"/>
    </xf>
    <xf numFmtId="0" fontId="1" fillId="29" borderId="28" xfId="1" applyFont="1" applyFill="1" applyBorder="1" applyAlignment="1">
      <alignment horizontal="center" vertical="center" textRotation="90" wrapText="1"/>
    </xf>
    <xf numFmtId="0" fontId="1" fillId="29" borderId="4" xfId="1" applyFont="1" applyFill="1" applyBorder="1" applyAlignment="1">
      <alignment horizontal="center" vertical="center" textRotation="90" wrapText="1"/>
    </xf>
    <xf numFmtId="0" fontId="5" fillId="15" borderId="5" xfId="1" applyFont="1" applyFill="1" applyBorder="1" applyAlignment="1" applyProtection="1">
      <alignment horizontal="center" vertical="center" wrapText="1"/>
      <protection hidden="1"/>
    </xf>
    <xf numFmtId="0" fontId="5" fillId="15" borderId="7" xfId="1" applyFont="1" applyFill="1" applyBorder="1" applyAlignment="1" applyProtection="1">
      <alignment horizontal="center" vertical="center" wrapText="1"/>
      <protection hidden="1"/>
    </xf>
    <xf numFmtId="0" fontId="24" fillId="7" borderId="0" xfId="0" applyFont="1" applyFill="1" applyAlignment="1" applyProtection="1">
      <alignment horizontal="center"/>
      <protection hidden="1"/>
    </xf>
    <xf numFmtId="0" fontId="5" fillId="14" borderId="11" xfId="1" applyFont="1" applyFill="1" applyBorder="1" applyAlignment="1" applyProtection="1">
      <alignment horizontal="center" vertical="center" wrapText="1"/>
      <protection hidden="1"/>
    </xf>
    <xf numFmtId="0" fontId="5" fillId="14" borderId="7" xfId="1" applyFont="1" applyFill="1" applyBorder="1" applyAlignment="1" applyProtection="1">
      <alignment horizontal="center" vertical="center" wrapText="1"/>
      <protection hidden="1"/>
    </xf>
    <xf numFmtId="0" fontId="23" fillId="18" borderId="0" xfId="1" applyFont="1" applyFill="1" applyAlignment="1" applyProtection="1">
      <alignment horizontal="center" vertical="center" wrapText="1"/>
      <protection hidden="1"/>
    </xf>
    <xf numFmtId="0" fontId="23" fillId="18" borderId="8" xfId="1" applyFont="1" applyFill="1" applyBorder="1" applyAlignment="1" applyProtection="1">
      <alignment horizontal="center" vertical="center" wrapText="1"/>
      <protection hidden="1"/>
    </xf>
    <xf numFmtId="0" fontId="11" fillId="20" borderId="5" xfId="1" applyFont="1" applyFill="1" applyBorder="1" applyAlignment="1" applyProtection="1">
      <alignment horizontal="center" vertical="center" wrapText="1"/>
      <protection hidden="1"/>
    </xf>
    <xf numFmtId="0" fontId="11" fillId="20" borderId="7" xfId="1" applyFont="1" applyFill="1" applyBorder="1" applyAlignment="1" applyProtection="1">
      <alignment horizontal="center" vertical="center" wrapText="1"/>
      <protection hidden="1"/>
    </xf>
    <xf numFmtId="0" fontId="5" fillId="24" borderId="9" xfId="1" applyFont="1" applyFill="1" applyBorder="1" applyAlignment="1" applyProtection="1">
      <alignment horizontal="center" vertical="center" wrapText="1"/>
      <protection hidden="1"/>
    </xf>
    <xf numFmtId="0" fontId="5" fillId="24" borderId="7" xfId="1"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36" xfId="0" applyFont="1" applyFill="1" applyBorder="1" applyAlignment="1" applyProtection="1">
      <alignment horizontal="center" vertical="center" wrapText="1"/>
      <protection hidden="1"/>
    </xf>
    <xf numFmtId="0" fontId="11" fillId="0" borderId="2" xfId="1" applyFont="1" applyFill="1" applyBorder="1" applyAlignment="1" applyProtection="1">
      <alignment horizontal="center" vertical="center" wrapText="1"/>
      <protection hidden="1"/>
    </xf>
    <xf numFmtId="0" fontId="11" fillId="0" borderId="3" xfId="1" applyFont="1" applyFill="1" applyBorder="1" applyAlignment="1" applyProtection="1">
      <alignment horizontal="center" vertical="center" wrapText="1"/>
      <protection hidden="1"/>
    </xf>
    <xf numFmtId="0" fontId="11" fillId="0" borderId="34" xfId="1" applyFont="1" applyFill="1" applyBorder="1" applyAlignment="1" applyProtection="1">
      <alignment horizontal="center" vertical="center" wrapText="1"/>
      <protection hidden="1"/>
    </xf>
    <xf numFmtId="0" fontId="11" fillId="0" borderId="4" xfId="1" applyFont="1" applyFill="1" applyBorder="1" applyAlignment="1" applyProtection="1">
      <alignment horizontal="center" vertical="center" wrapText="1"/>
      <protection hidden="1"/>
    </xf>
    <xf numFmtId="0" fontId="9" fillId="32" borderId="1" xfId="1" applyFont="1" applyFill="1" applyBorder="1" applyAlignment="1" applyProtection="1">
      <alignment horizontal="center" vertical="center" wrapText="1"/>
      <protection hidden="1"/>
    </xf>
    <xf numFmtId="0" fontId="5" fillId="14" borderId="6" xfId="1" applyFont="1" applyFill="1" applyBorder="1" applyAlignment="1" applyProtection="1">
      <alignment horizontal="center" vertical="center" wrapText="1"/>
      <protection hidden="1"/>
    </xf>
    <xf numFmtId="0" fontId="24" fillId="22" borderId="0" xfId="0" applyFont="1" applyFill="1" applyAlignment="1" applyProtection="1">
      <alignment vertical="top" wrapText="1"/>
      <protection hidden="1"/>
    </xf>
    <xf numFmtId="0" fontId="12" fillId="6" borderId="9" xfId="1" applyFont="1" applyFill="1" applyBorder="1" applyAlignment="1" applyProtection="1">
      <alignment horizontal="center" vertical="center" wrapText="1"/>
      <protection hidden="1"/>
    </xf>
    <xf numFmtId="0" fontId="12" fillId="6" borderId="10" xfId="1" applyFont="1" applyFill="1" applyBorder="1" applyAlignment="1" applyProtection="1">
      <alignment horizontal="center" vertical="center" wrapText="1"/>
      <protection hidden="1"/>
    </xf>
    <xf numFmtId="0" fontId="12" fillId="6" borderId="12" xfId="1" applyFont="1" applyFill="1" applyBorder="1" applyAlignment="1" applyProtection="1">
      <alignment horizontal="center" vertical="center" wrapText="1"/>
      <protection hidden="1"/>
    </xf>
    <xf numFmtId="0" fontId="12" fillId="6" borderId="11" xfId="1" applyFont="1" applyFill="1" applyBorder="1" applyAlignment="1" applyProtection="1">
      <alignment horizontal="center" vertical="center" wrapText="1"/>
      <protection hidden="1"/>
    </xf>
    <xf numFmtId="0" fontId="12" fillId="6" borderId="8" xfId="1" applyFont="1" applyFill="1" applyBorder="1" applyAlignment="1" applyProtection="1">
      <alignment horizontal="center" vertical="center" wrapText="1"/>
      <protection hidden="1"/>
    </xf>
    <xf numFmtId="0" fontId="12" fillId="6" borderId="13" xfId="1" applyFont="1" applyFill="1" applyBorder="1" applyAlignment="1" applyProtection="1">
      <alignment horizontal="center" vertical="center" wrapText="1"/>
      <protection hidden="1"/>
    </xf>
    <xf numFmtId="0" fontId="10" fillId="21" borderId="2" xfId="1" applyFont="1" applyFill="1" applyBorder="1" applyAlignment="1" applyProtection="1">
      <alignment horizontal="center" vertical="center" textRotation="90" wrapText="1"/>
      <protection hidden="1"/>
    </xf>
    <xf numFmtId="0" fontId="10" fillId="21" borderId="3" xfId="1" applyFont="1" applyFill="1" applyBorder="1" applyAlignment="1" applyProtection="1">
      <alignment horizontal="center" vertical="center" textRotation="90" wrapText="1"/>
      <protection hidden="1"/>
    </xf>
    <xf numFmtId="0" fontId="10" fillId="11" borderId="12" xfId="1" applyFont="1" applyFill="1" applyBorder="1" applyAlignment="1" applyProtection="1">
      <alignment horizontal="center" vertical="center" textRotation="90" wrapText="1"/>
      <protection hidden="1"/>
    </xf>
    <xf numFmtId="0" fontId="10" fillId="11" borderId="15" xfId="1" applyFont="1" applyFill="1" applyBorder="1" applyAlignment="1" applyProtection="1">
      <alignment horizontal="center" vertical="center" textRotation="90" wrapText="1"/>
      <protection hidden="1"/>
    </xf>
    <xf numFmtId="0" fontId="10" fillId="34" borderId="2" xfId="1" applyFont="1" applyFill="1" applyBorder="1" applyAlignment="1" applyProtection="1">
      <alignment horizontal="center" vertical="center" textRotation="90" wrapText="1"/>
      <protection hidden="1"/>
    </xf>
    <xf numFmtId="0" fontId="10" fillId="34" borderId="3" xfId="1" applyFont="1" applyFill="1" applyBorder="1" applyAlignment="1" applyProtection="1">
      <alignment horizontal="center" vertical="center" textRotation="90" wrapText="1"/>
      <protection hidden="1"/>
    </xf>
    <xf numFmtId="0" fontId="10" fillId="11" borderId="3" xfId="1" applyFont="1" applyFill="1" applyBorder="1" applyAlignment="1" applyProtection="1">
      <alignment horizontal="center" vertical="center" textRotation="90" wrapText="1"/>
      <protection hidden="1"/>
    </xf>
    <xf numFmtId="0" fontId="13" fillId="0" borderId="9" xfId="0" applyFont="1" applyFill="1" applyBorder="1" applyAlignment="1" applyProtection="1">
      <alignment horizontal="center" vertical="center" wrapText="1"/>
      <protection hidden="1"/>
    </xf>
    <xf numFmtId="0" fontId="13" fillId="0" borderId="10" xfId="0" applyFont="1" applyFill="1" applyBorder="1" applyAlignment="1" applyProtection="1">
      <alignment horizontal="center" vertical="center" wrapText="1"/>
      <protection hidden="1"/>
    </xf>
    <xf numFmtId="0" fontId="13" fillId="0" borderId="12" xfId="0" applyFont="1" applyFill="1" applyBorder="1" applyAlignment="1" applyProtection="1">
      <alignment horizontal="center" vertical="center" wrapText="1"/>
      <protection hidden="1"/>
    </xf>
    <xf numFmtId="0" fontId="13" fillId="0" borderId="11"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0" fontId="10" fillId="24" borderId="9" xfId="1" applyFont="1" applyFill="1" applyBorder="1" applyAlignment="1" applyProtection="1">
      <alignment horizontal="center" vertical="center" textRotation="90" wrapText="1"/>
      <protection hidden="1"/>
    </xf>
    <xf numFmtId="0" fontId="10" fillId="24" borderId="14" xfId="1" applyFont="1" applyFill="1" applyBorder="1" applyAlignment="1" applyProtection="1">
      <alignment horizontal="center" vertical="center" textRotation="90" wrapText="1"/>
      <protection hidden="1"/>
    </xf>
    <xf numFmtId="0" fontId="13" fillId="0" borderId="10"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0" fillId="24" borderId="2" xfId="1" applyFont="1" applyFill="1" applyBorder="1" applyAlignment="1" applyProtection="1">
      <alignment horizontal="center" vertical="center" textRotation="90" wrapText="1"/>
      <protection hidden="1"/>
    </xf>
    <xf numFmtId="0" fontId="10" fillId="24" borderId="3" xfId="1" applyFont="1" applyFill="1" applyBorder="1" applyAlignment="1" applyProtection="1">
      <alignment horizontal="center" vertical="center" textRotation="90" wrapText="1"/>
      <protection hidden="1"/>
    </xf>
    <xf numFmtId="0" fontId="10" fillId="24" borderId="0" xfId="1" applyFont="1" applyFill="1" applyBorder="1" applyAlignment="1" applyProtection="1">
      <alignment horizontal="center" vertical="center" textRotation="90" wrapText="1"/>
      <protection hidden="1"/>
    </xf>
    <xf numFmtId="0" fontId="10" fillId="14" borderId="2" xfId="1" applyFont="1" applyFill="1" applyBorder="1" applyAlignment="1" applyProtection="1">
      <alignment horizontal="center" vertical="center" textRotation="90" wrapText="1"/>
      <protection hidden="1"/>
    </xf>
    <xf numFmtId="0" fontId="10" fillId="14" borderId="3" xfId="1" applyFont="1" applyFill="1" applyBorder="1" applyAlignment="1" applyProtection="1">
      <alignment horizontal="center" vertical="center" textRotation="90" wrapText="1"/>
      <protection hidden="1"/>
    </xf>
    <xf numFmtId="0" fontId="14" fillId="6" borderId="10" xfId="1" applyFont="1" applyFill="1" applyBorder="1" applyAlignment="1" applyProtection="1">
      <alignment horizontal="center" vertical="center" wrapText="1"/>
      <protection hidden="1"/>
    </xf>
    <xf numFmtId="0" fontId="14" fillId="6" borderId="12" xfId="1" applyFont="1" applyFill="1" applyBorder="1" applyAlignment="1" applyProtection="1">
      <alignment horizontal="center" vertical="center" wrapText="1"/>
      <protection hidden="1"/>
    </xf>
    <xf numFmtId="0" fontId="14" fillId="6" borderId="8" xfId="1" applyFont="1" applyFill="1" applyBorder="1" applyAlignment="1" applyProtection="1">
      <alignment horizontal="center" vertical="center" wrapText="1"/>
      <protection hidden="1"/>
    </xf>
    <xf numFmtId="0" fontId="14" fillId="6" borderId="13" xfId="1" applyFont="1" applyFill="1" applyBorder="1" applyAlignment="1" applyProtection="1">
      <alignment horizontal="center" vertical="center" wrapText="1"/>
      <protection hidden="1"/>
    </xf>
    <xf numFmtId="0" fontId="0" fillId="5" borderId="0" xfId="0" applyFill="1" applyBorder="1" applyAlignment="1" applyProtection="1">
      <alignment horizontal="left" wrapText="1"/>
      <protection hidden="1"/>
    </xf>
    <xf numFmtId="0" fontId="42" fillId="0" borderId="22" xfId="0" applyFont="1" applyBorder="1" applyAlignment="1" applyProtection="1">
      <alignment horizontal="center" vertical="top" wrapText="1"/>
      <protection hidden="1"/>
    </xf>
    <xf numFmtId="0" fontId="0" fillId="5" borderId="19" xfId="0" applyFill="1" applyBorder="1" applyAlignment="1" applyProtection="1">
      <alignment horizontal="left" wrapText="1"/>
      <protection hidden="1"/>
    </xf>
    <xf numFmtId="0" fontId="0" fillId="0" borderId="0" xfId="0" applyAlignment="1" applyProtection="1">
      <alignment vertical="top" wrapText="1"/>
      <protection hidden="1"/>
    </xf>
    <xf numFmtId="0" fontId="0" fillId="5" borderId="20" xfId="0" applyFill="1" applyBorder="1" applyAlignment="1" applyProtection="1">
      <alignment horizontal="left" wrapText="1"/>
      <protection hidden="1"/>
    </xf>
    <xf numFmtId="0" fontId="0" fillId="5" borderId="21" xfId="0" applyFill="1" applyBorder="1" applyAlignment="1" applyProtection="1">
      <alignment horizontal="left" wrapText="1"/>
      <protection hidden="1"/>
    </xf>
    <xf numFmtId="0" fontId="0" fillId="5" borderId="22" xfId="0" applyFill="1" applyBorder="1" applyAlignment="1" applyProtection="1">
      <alignment horizontal="left" wrapText="1"/>
      <protection hidden="1"/>
    </xf>
    <xf numFmtId="0" fontId="0" fillId="5" borderId="23" xfId="0" applyFill="1" applyBorder="1" applyAlignment="1" applyProtection="1">
      <alignment horizontal="left" wrapText="1"/>
      <protection hidden="1"/>
    </xf>
    <xf numFmtId="0" fontId="0" fillId="0" borderId="16" xfId="0" applyBorder="1" applyAlignment="1" applyProtection="1">
      <alignment horizontal="left" vertical="top" wrapText="1"/>
      <protection hidden="1"/>
    </xf>
    <xf numFmtId="0" fontId="0" fillId="0" borderId="17" xfId="0" applyBorder="1" applyAlignment="1" applyProtection="1">
      <alignment horizontal="left" vertical="top" wrapText="1"/>
      <protection hidden="1"/>
    </xf>
    <xf numFmtId="0" fontId="0" fillId="0" borderId="18" xfId="0" applyBorder="1" applyAlignment="1" applyProtection="1">
      <alignment horizontal="left" vertical="top" wrapText="1"/>
      <protection hidden="1"/>
    </xf>
    <xf numFmtId="0" fontId="0" fillId="0" borderId="19" xfId="0"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0" fillId="0" borderId="20" xfId="0"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23" xfId="0" applyBorder="1" applyAlignment="1" applyProtection="1">
      <alignment horizontal="left" vertical="top" wrapText="1"/>
      <protection hidden="1"/>
    </xf>
  </cellXfs>
  <cellStyles count="3">
    <cellStyle name="Normal" xfId="0" builtinId="0"/>
    <cellStyle name="Normal 2" xfId="2"/>
    <cellStyle name="Normal 3" xfId="1"/>
  </cellStyles>
  <dxfs count="143">
    <dxf>
      <fill>
        <patternFill>
          <bgColor rgb="FFFF0000"/>
        </patternFill>
      </fill>
    </dxf>
    <dxf>
      <fill>
        <patternFill>
          <bgColor rgb="FFFFC000"/>
        </patternFill>
      </fill>
    </dxf>
    <dxf>
      <fill>
        <patternFill>
          <bgColor rgb="FF00B0F0"/>
        </patternFill>
      </fill>
    </dxf>
    <dxf>
      <fill>
        <patternFill>
          <bgColor rgb="FF009900"/>
        </patternFill>
      </fill>
    </dxf>
    <dxf>
      <fill>
        <patternFill>
          <bgColor rgb="FFFF0000"/>
        </patternFill>
      </fill>
    </dxf>
    <dxf>
      <fill>
        <gradientFill degree="90">
          <stop position="0">
            <color rgb="FFFF9933"/>
          </stop>
          <stop position="1">
            <color rgb="FF0099FF"/>
          </stop>
        </gradientFill>
      </fill>
    </dxf>
    <dxf>
      <fill>
        <patternFill>
          <bgColor rgb="FF00CC00"/>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s>
  <tableStyles count="0" defaultTableStyle="TableStyleMedium2" defaultPivotStyle="PivotStyleLight16"/>
  <colors>
    <mruColors>
      <color rgb="FFCCFFFF"/>
      <color rgb="FF009900"/>
      <color rgb="FFFFFF66"/>
      <color rgb="FF99FF99"/>
      <color rgb="FF00CC00"/>
      <color rgb="FF0099FF"/>
      <color rgb="FFFF9933"/>
      <color rgb="FF99FFCC"/>
      <color rgb="FFCC66FF"/>
      <color rgb="FF33CC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761999</xdr:colOff>
      <xdr:row>5</xdr:row>
      <xdr:rowOff>47624</xdr:rowOff>
    </xdr:to>
    <xdr:pic>
      <xdr:nvPicPr>
        <xdr:cNvPr id="4" name="Imag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0" y="0"/>
          <a:ext cx="2285999" cy="10001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9"/>
  <sheetViews>
    <sheetView tabSelected="1" workbookViewId="0">
      <selection activeCell="A7" sqref="A7:G17"/>
    </sheetView>
  </sheetViews>
  <sheetFormatPr baseColWidth="10" defaultRowHeight="15" x14ac:dyDescent="0.25"/>
  <cols>
    <col min="1" max="2" width="11.42578125" style="92"/>
    <col min="3" max="3" width="15.85546875" style="92" customWidth="1"/>
    <col min="4" max="16384" width="11.42578125" style="92"/>
  </cols>
  <sheetData>
    <row r="1" spans="1:7" ht="15" customHeight="1" x14ac:dyDescent="0.25">
      <c r="A1" s="104"/>
      <c r="B1" s="105"/>
      <c r="C1" s="105"/>
      <c r="D1" s="108" t="s">
        <v>38</v>
      </c>
      <c r="E1" s="109"/>
      <c r="F1" s="109"/>
      <c r="G1" s="110"/>
    </row>
    <row r="2" spans="1:7" ht="15" customHeight="1" x14ac:dyDescent="0.25">
      <c r="A2" s="106"/>
      <c r="B2" s="107"/>
      <c r="C2" s="107"/>
      <c r="D2" s="111"/>
      <c r="E2" s="111"/>
      <c r="F2" s="111"/>
      <c r="G2" s="112"/>
    </row>
    <row r="3" spans="1:7" ht="15" customHeight="1" x14ac:dyDescent="0.25">
      <c r="A3" s="106"/>
      <c r="B3" s="107"/>
      <c r="C3" s="107"/>
      <c r="D3" s="111"/>
      <c r="E3" s="111"/>
      <c r="F3" s="111"/>
      <c r="G3" s="112"/>
    </row>
    <row r="4" spans="1:7" ht="15" customHeight="1" x14ac:dyDescent="0.25">
      <c r="A4" s="106"/>
      <c r="B4" s="107"/>
      <c r="C4" s="107"/>
      <c r="D4" s="111"/>
      <c r="E4" s="111"/>
      <c r="F4" s="111"/>
      <c r="G4" s="112"/>
    </row>
    <row r="5" spans="1:7" ht="15" customHeight="1" x14ac:dyDescent="0.25">
      <c r="A5" s="106"/>
      <c r="B5" s="107"/>
      <c r="C5" s="107"/>
      <c r="D5" s="111"/>
      <c r="E5" s="111"/>
      <c r="F5" s="111"/>
      <c r="G5" s="112"/>
    </row>
    <row r="6" spans="1:7" ht="15" customHeight="1" x14ac:dyDescent="0.25">
      <c r="A6" s="106"/>
      <c r="B6" s="107"/>
      <c r="C6" s="107"/>
      <c r="D6" s="111"/>
      <c r="E6" s="111"/>
      <c r="F6" s="111"/>
      <c r="G6" s="112"/>
    </row>
    <row r="7" spans="1:7" x14ac:dyDescent="0.25">
      <c r="A7" s="197" t="s">
        <v>109</v>
      </c>
      <c r="B7" s="195"/>
      <c r="C7" s="195"/>
      <c r="D7" s="195"/>
      <c r="E7" s="195"/>
      <c r="F7" s="195"/>
      <c r="G7" s="199"/>
    </row>
    <row r="8" spans="1:7" x14ac:dyDescent="0.25">
      <c r="A8" s="197"/>
      <c r="B8" s="195"/>
      <c r="C8" s="195"/>
      <c r="D8" s="195"/>
      <c r="E8" s="195"/>
      <c r="F8" s="195"/>
      <c r="G8" s="199"/>
    </row>
    <row r="9" spans="1:7" x14ac:dyDescent="0.25">
      <c r="A9" s="197"/>
      <c r="B9" s="195"/>
      <c r="C9" s="195"/>
      <c r="D9" s="195"/>
      <c r="E9" s="195"/>
      <c r="F9" s="195"/>
      <c r="G9" s="199"/>
    </row>
    <row r="10" spans="1:7" ht="15" customHeight="1" x14ac:dyDescent="0.25">
      <c r="A10" s="197"/>
      <c r="B10" s="195"/>
      <c r="C10" s="195"/>
      <c r="D10" s="195"/>
      <c r="E10" s="195"/>
      <c r="F10" s="195"/>
      <c r="G10" s="199"/>
    </row>
    <row r="11" spans="1:7" x14ac:dyDescent="0.25">
      <c r="A11" s="197"/>
      <c r="B11" s="195"/>
      <c r="C11" s="195"/>
      <c r="D11" s="195"/>
      <c r="E11" s="195"/>
      <c r="F11" s="195"/>
      <c r="G11" s="199"/>
    </row>
    <row r="12" spans="1:7" x14ac:dyDescent="0.25">
      <c r="A12" s="197"/>
      <c r="B12" s="195"/>
      <c r="C12" s="195"/>
      <c r="D12" s="195"/>
      <c r="E12" s="195"/>
      <c r="F12" s="195"/>
      <c r="G12" s="199"/>
    </row>
    <row r="13" spans="1:7" x14ac:dyDescent="0.25">
      <c r="A13" s="197"/>
      <c r="B13" s="195"/>
      <c r="C13" s="195"/>
      <c r="D13" s="195"/>
      <c r="E13" s="195"/>
      <c r="F13" s="195"/>
      <c r="G13" s="199"/>
    </row>
    <row r="14" spans="1:7" x14ac:dyDescent="0.25">
      <c r="A14" s="197"/>
      <c r="B14" s="195"/>
      <c r="C14" s="195"/>
      <c r="D14" s="195"/>
      <c r="E14" s="195"/>
      <c r="F14" s="195"/>
      <c r="G14" s="199"/>
    </row>
    <row r="15" spans="1:7" x14ac:dyDescent="0.25">
      <c r="A15" s="197"/>
      <c r="B15" s="195"/>
      <c r="C15" s="195"/>
      <c r="D15" s="195"/>
      <c r="E15" s="195"/>
      <c r="F15" s="195"/>
      <c r="G15" s="199"/>
    </row>
    <row r="16" spans="1:7" x14ac:dyDescent="0.25">
      <c r="A16" s="197"/>
      <c r="B16" s="195"/>
      <c r="C16" s="195"/>
      <c r="D16" s="195"/>
      <c r="E16" s="195"/>
      <c r="F16" s="195"/>
      <c r="G16" s="199"/>
    </row>
    <row r="17" spans="1:7" ht="15.75" thickBot="1" x14ac:dyDescent="0.3">
      <c r="A17" s="200"/>
      <c r="B17" s="201"/>
      <c r="C17" s="201"/>
      <c r="D17" s="201"/>
      <c r="E17" s="201"/>
      <c r="F17" s="201"/>
      <c r="G17" s="202"/>
    </row>
    <row r="20" spans="1:7" x14ac:dyDescent="0.25">
      <c r="A20" s="113" t="s">
        <v>41</v>
      </c>
      <c r="B20" s="113"/>
      <c r="C20" s="113"/>
      <c r="D20" s="113"/>
      <c r="E20" s="113"/>
      <c r="F20" s="113"/>
      <c r="G20" s="113"/>
    </row>
    <row r="21" spans="1:7" x14ac:dyDescent="0.25">
      <c r="A21" s="113"/>
      <c r="B21" s="113"/>
      <c r="C21" s="113"/>
      <c r="D21" s="113"/>
      <c r="E21" s="113"/>
      <c r="F21" s="113"/>
      <c r="G21" s="113"/>
    </row>
    <row r="22" spans="1:7" ht="15.75" thickBot="1" x14ac:dyDescent="0.3">
      <c r="A22" s="196" t="s">
        <v>110</v>
      </c>
      <c r="B22" s="196"/>
      <c r="C22" s="196"/>
      <c r="D22" s="196"/>
      <c r="E22" s="198"/>
      <c r="F22" s="198"/>
      <c r="G22" s="198"/>
    </row>
    <row r="23" spans="1:7" ht="15.75" customHeight="1" x14ac:dyDescent="0.25">
      <c r="A23" s="203" t="s">
        <v>111</v>
      </c>
      <c r="B23" s="204"/>
      <c r="C23" s="204"/>
      <c r="D23" s="204"/>
      <c r="E23" s="204"/>
      <c r="F23" s="204"/>
      <c r="G23" s="205"/>
    </row>
    <row r="24" spans="1:7" x14ac:dyDescent="0.25">
      <c r="A24" s="206"/>
      <c r="B24" s="207"/>
      <c r="C24" s="207"/>
      <c r="D24" s="207"/>
      <c r="E24" s="207"/>
      <c r="F24" s="207"/>
      <c r="G24" s="208"/>
    </row>
    <row r="25" spans="1:7" x14ac:dyDescent="0.25">
      <c r="A25" s="206"/>
      <c r="B25" s="207"/>
      <c r="C25" s="207"/>
      <c r="D25" s="207"/>
      <c r="E25" s="207"/>
      <c r="F25" s="207"/>
      <c r="G25" s="208"/>
    </row>
    <row r="26" spans="1:7" x14ac:dyDescent="0.25">
      <c r="A26" s="206"/>
      <c r="B26" s="207"/>
      <c r="C26" s="207"/>
      <c r="D26" s="207"/>
      <c r="E26" s="207"/>
      <c r="F26" s="207"/>
      <c r="G26" s="208"/>
    </row>
    <row r="27" spans="1:7" x14ac:dyDescent="0.25">
      <c r="A27" s="206"/>
      <c r="B27" s="207"/>
      <c r="C27" s="207"/>
      <c r="D27" s="207"/>
      <c r="E27" s="207"/>
      <c r="F27" s="207"/>
      <c r="G27" s="208"/>
    </row>
    <row r="28" spans="1:7" x14ac:dyDescent="0.25">
      <c r="A28" s="206"/>
      <c r="B28" s="207"/>
      <c r="C28" s="207"/>
      <c r="D28" s="207"/>
      <c r="E28" s="207"/>
      <c r="F28" s="207"/>
      <c r="G28" s="208"/>
    </row>
    <row r="29" spans="1:7" ht="15.75" thickBot="1" x14ac:dyDescent="0.3">
      <c r="A29" s="209"/>
      <c r="B29" s="210"/>
      <c r="C29" s="210"/>
      <c r="D29" s="210"/>
      <c r="E29" s="210"/>
      <c r="F29" s="210"/>
      <c r="G29" s="211"/>
    </row>
  </sheetData>
  <sheetProtection password="C82B" sheet="1" objects="1" scenarios="1"/>
  <mergeCells count="6">
    <mergeCell ref="A1:C6"/>
    <mergeCell ref="D1:G6"/>
    <mergeCell ref="A20:G21"/>
    <mergeCell ref="A22:D22"/>
    <mergeCell ref="A7:G17"/>
    <mergeCell ref="A23:G29"/>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2"/>
  <sheetViews>
    <sheetView workbookViewId="0">
      <selection activeCell="A2" sqref="A2"/>
    </sheetView>
  </sheetViews>
  <sheetFormatPr baseColWidth="10" defaultRowHeight="15" x14ac:dyDescent="0.25"/>
  <cols>
    <col min="1" max="1" width="29.28515625" style="7" customWidth="1"/>
    <col min="2" max="2" width="18.5703125" customWidth="1"/>
    <col min="3" max="3" width="69.140625" customWidth="1"/>
    <col min="6" max="6" width="0" hidden="1" customWidth="1"/>
  </cols>
  <sheetData>
    <row r="1" spans="1:6" ht="18" customHeight="1" x14ac:dyDescent="0.25">
      <c r="A1" s="8" t="s">
        <v>0</v>
      </c>
      <c r="B1" s="1"/>
      <c r="C1" s="114" t="s">
        <v>26</v>
      </c>
      <c r="D1" s="1"/>
    </row>
    <row r="2" spans="1:6" ht="15" customHeight="1" x14ac:dyDescent="0.25">
      <c r="A2" s="9" t="s">
        <v>81</v>
      </c>
      <c r="B2" s="1"/>
      <c r="C2" s="114"/>
      <c r="D2" s="1"/>
      <c r="F2">
        <v>1</v>
      </c>
    </row>
    <row r="3" spans="1:6" ht="15" customHeight="1" x14ac:dyDescent="0.25">
      <c r="A3" s="91" t="s">
        <v>82</v>
      </c>
      <c r="B3" s="1"/>
      <c r="C3" s="2"/>
      <c r="D3" s="1"/>
      <c r="F3">
        <v>2</v>
      </c>
    </row>
    <row r="4" spans="1:6" ht="15" customHeight="1" x14ac:dyDescent="0.25">
      <c r="A4" s="91" t="s">
        <v>83</v>
      </c>
      <c r="B4" s="1"/>
      <c r="C4" s="67" t="s">
        <v>40</v>
      </c>
      <c r="D4" s="1"/>
      <c r="F4">
        <v>3</v>
      </c>
    </row>
    <row r="5" spans="1:6" ht="15" customHeight="1" x14ac:dyDescent="0.25">
      <c r="A5" s="91" t="s">
        <v>84</v>
      </c>
      <c r="B5" s="1"/>
      <c r="C5" s="3"/>
      <c r="D5" s="1"/>
      <c r="F5">
        <v>4</v>
      </c>
    </row>
    <row r="6" spans="1:6" ht="15" customHeight="1" x14ac:dyDescent="0.25">
      <c r="A6" s="91" t="s">
        <v>1</v>
      </c>
      <c r="B6" s="1"/>
      <c r="C6" s="115" t="s">
        <v>85</v>
      </c>
      <c r="D6" s="1"/>
      <c r="F6">
        <v>5</v>
      </c>
    </row>
    <row r="7" spans="1:6" ht="15" customHeight="1" x14ac:dyDescent="0.25">
      <c r="A7" s="91" t="s">
        <v>2</v>
      </c>
      <c r="B7" s="1"/>
      <c r="C7" s="115"/>
      <c r="D7" s="1"/>
      <c r="F7">
        <v>6</v>
      </c>
    </row>
    <row r="8" spans="1:6" ht="15" customHeight="1" x14ac:dyDescent="0.25">
      <c r="A8" s="91" t="s">
        <v>3</v>
      </c>
      <c r="B8" s="1"/>
      <c r="C8" s="115"/>
      <c r="D8" s="1"/>
      <c r="F8">
        <v>7</v>
      </c>
    </row>
    <row r="9" spans="1:6" ht="15" customHeight="1" x14ac:dyDescent="0.25">
      <c r="A9" s="9" t="s">
        <v>4</v>
      </c>
      <c r="B9" s="1"/>
      <c r="C9" s="115"/>
      <c r="D9" s="1"/>
      <c r="F9">
        <v>8</v>
      </c>
    </row>
    <row r="10" spans="1:6" ht="15" customHeight="1" x14ac:dyDescent="0.25">
      <c r="A10" s="9" t="s">
        <v>5</v>
      </c>
      <c r="B10" s="1"/>
      <c r="C10" s="115"/>
      <c r="D10" s="1"/>
      <c r="F10">
        <v>9</v>
      </c>
    </row>
    <row r="11" spans="1:6" ht="15" customHeight="1" x14ac:dyDescent="0.25">
      <c r="A11" s="9" t="s">
        <v>6</v>
      </c>
      <c r="B11" s="1"/>
      <c r="C11" s="1"/>
      <c r="D11" s="1"/>
      <c r="F11">
        <v>10</v>
      </c>
    </row>
    <row r="12" spans="1:6" ht="15" customHeight="1" x14ac:dyDescent="0.25">
      <c r="A12" s="9" t="s">
        <v>7</v>
      </c>
      <c r="B12" s="1"/>
      <c r="C12" s="119" t="s">
        <v>86</v>
      </c>
      <c r="D12" s="1"/>
      <c r="F12">
        <v>11</v>
      </c>
    </row>
    <row r="13" spans="1:6" ht="15" customHeight="1" x14ac:dyDescent="0.25">
      <c r="A13" s="9" t="s">
        <v>8</v>
      </c>
      <c r="B13" s="1"/>
      <c r="C13" s="120"/>
      <c r="D13" s="1"/>
      <c r="F13">
        <v>12</v>
      </c>
    </row>
    <row r="14" spans="1:6" ht="15" customHeight="1" x14ac:dyDescent="0.25">
      <c r="A14" s="9" t="s">
        <v>9</v>
      </c>
      <c r="B14" s="1"/>
      <c r="C14" s="120"/>
      <c r="D14" s="1"/>
      <c r="F14">
        <v>13</v>
      </c>
    </row>
    <row r="15" spans="1:6" ht="15" customHeight="1" x14ac:dyDescent="0.25">
      <c r="A15" s="9" t="s">
        <v>10</v>
      </c>
      <c r="B15" s="1"/>
      <c r="C15" s="120"/>
      <c r="D15" s="1"/>
      <c r="F15">
        <v>14</v>
      </c>
    </row>
    <row r="16" spans="1:6" ht="15" customHeight="1" x14ac:dyDescent="0.25">
      <c r="A16" s="9" t="s">
        <v>11</v>
      </c>
      <c r="B16" s="1"/>
      <c r="C16" s="121"/>
      <c r="D16" s="1"/>
      <c r="F16">
        <v>15</v>
      </c>
    </row>
    <row r="17" spans="1:6" ht="15" customHeight="1" x14ac:dyDescent="0.25">
      <c r="A17" s="9" t="s">
        <v>12</v>
      </c>
      <c r="B17" s="1"/>
      <c r="D17" s="1"/>
      <c r="F17">
        <v>16</v>
      </c>
    </row>
    <row r="18" spans="1:6" ht="15" customHeight="1" x14ac:dyDescent="0.25">
      <c r="A18" s="9" t="s">
        <v>13</v>
      </c>
      <c r="B18" s="1"/>
      <c r="C18" s="116" t="s">
        <v>87</v>
      </c>
      <c r="D18" s="1"/>
      <c r="F18">
        <v>17</v>
      </c>
    </row>
    <row r="19" spans="1:6" ht="15" customHeight="1" x14ac:dyDescent="0.25">
      <c r="A19" s="9" t="s">
        <v>14</v>
      </c>
      <c r="B19" s="1"/>
      <c r="C19" s="117"/>
      <c r="D19" s="1"/>
      <c r="F19">
        <v>18</v>
      </c>
    </row>
    <row r="20" spans="1:6" ht="15" customHeight="1" x14ac:dyDescent="0.25">
      <c r="A20" s="9" t="s">
        <v>15</v>
      </c>
      <c r="B20" s="1"/>
      <c r="C20" s="117"/>
      <c r="D20" s="1"/>
      <c r="F20">
        <v>19</v>
      </c>
    </row>
    <row r="21" spans="1:6" ht="15" customHeight="1" x14ac:dyDescent="0.25">
      <c r="A21" s="9" t="s">
        <v>16</v>
      </c>
      <c r="B21" s="1"/>
      <c r="C21" s="118"/>
      <c r="D21" s="1"/>
      <c r="F21">
        <v>20</v>
      </c>
    </row>
    <row r="22" spans="1:6" ht="15" customHeight="1" x14ac:dyDescent="0.25">
      <c r="A22" s="9" t="s">
        <v>17</v>
      </c>
      <c r="B22" s="1"/>
      <c r="D22" s="1"/>
      <c r="F22">
        <v>21</v>
      </c>
    </row>
    <row r="23" spans="1:6" ht="15" customHeight="1" x14ac:dyDescent="0.25">
      <c r="A23" s="9" t="s">
        <v>18</v>
      </c>
      <c r="B23" s="1"/>
      <c r="D23" s="1"/>
      <c r="F23">
        <v>22</v>
      </c>
    </row>
    <row r="24" spans="1:6" ht="15" customHeight="1" x14ac:dyDescent="0.25">
      <c r="A24" s="9" t="s">
        <v>19</v>
      </c>
      <c r="B24" s="1"/>
      <c r="D24" s="1"/>
      <c r="F24">
        <v>23</v>
      </c>
    </row>
    <row r="25" spans="1:6" ht="15" customHeight="1" x14ac:dyDescent="0.25">
      <c r="A25" s="91" t="s">
        <v>20</v>
      </c>
      <c r="B25" s="1"/>
      <c r="C25" s="1"/>
      <c r="D25" s="1"/>
      <c r="F25">
        <v>24</v>
      </c>
    </row>
    <row r="26" spans="1:6" ht="15" customHeight="1" x14ac:dyDescent="0.25">
      <c r="A26" s="91" t="s">
        <v>21</v>
      </c>
      <c r="B26" s="1"/>
      <c r="C26" s="1"/>
      <c r="D26" s="1"/>
      <c r="F26">
        <v>25</v>
      </c>
    </row>
    <row r="27" spans="1:6" ht="15" customHeight="1" x14ac:dyDescent="0.25">
      <c r="A27" s="9" t="s">
        <v>22</v>
      </c>
      <c r="B27" s="1"/>
      <c r="D27" s="1"/>
      <c r="F27">
        <v>26</v>
      </c>
    </row>
    <row r="28" spans="1:6" ht="15" customHeight="1" x14ac:dyDescent="0.25">
      <c r="A28" s="9" t="s">
        <v>23</v>
      </c>
      <c r="B28" s="1"/>
      <c r="D28" s="1"/>
      <c r="F28">
        <v>27</v>
      </c>
    </row>
    <row r="29" spans="1:6" ht="15" customHeight="1" x14ac:dyDescent="0.25">
      <c r="A29" s="9" t="s">
        <v>24</v>
      </c>
      <c r="B29" s="1"/>
      <c r="D29" s="1"/>
      <c r="F29">
        <v>28</v>
      </c>
    </row>
    <row r="30" spans="1:6" ht="15" customHeight="1" x14ac:dyDescent="0.25">
      <c r="A30" s="9" t="s">
        <v>25</v>
      </c>
      <c r="B30" s="1"/>
      <c r="D30" s="1"/>
      <c r="F30">
        <v>29</v>
      </c>
    </row>
    <row r="31" spans="1:6" ht="15" customHeight="1" x14ac:dyDescent="0.25">
      <c r="A31" s="91" t="s">
        <v>39</v>
      </c>
      <c r="B31" s="1"/>
      <c r="C31" s="4"/>
      <c r="D31" s="1"/>
      <c r="F31">
        <v>30</v>
      </c>
    </row>
    <row r="32" spans="1:6" x14ac:dyDescent="0.25">
      <c r="A32" s="10"/>
      <c r="B32" s="1"/>
      <c r="C32" s="1"/>
      <c r="D32" s="1"/>
    </row>
  </sheetData>
  <sheetProtection password="C82B" sheet="1" objects="1" scenarios="1"/>
  <mergeCells count="4">
    <mergeCell ref="C1:C2"/>
    <mergeCell ref="C6:C10"/>
    <mergeCell ref="C18:C21"/>
    <mergeCell ref="C12:C16"/>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AF32"/>
  <sheetViews>
    <sheetView zoomScaleNormal="100" workbookViewId="0">
      <pane xSplit="2" ySplit="3" topLeftCell="D4" activePane="bottomRight" state="frozen"/>
      <selection sqref="A1:XFD1048576"/>
      <selection pane="topRight" sqref="A1:XFD1048576"/>
      <selection pane="bottomLeft" sqref="A1:XFD1048576"/>
      <selection pane="bottomRight"/>
    </sheetView>
  </sheetViews>
  <sheetFormatPr baseColWidth="10" defaultRowHeight="14.25" x14ac:dyDescent="0.2"/>
  <cols>
    <col min="1" max="1" width="7.85546875" style="11" customWidth="1"/>
    <col min="2" max="2" width="70.42578125" style="11" customWidth="1"/>
    <col min="3" max="32" width="8.85546875" style="11" customWidth="1"/>
    <col min="33" max="16384" width="11.42578125" style="11"/>
  </cols>
  <sheetData>
    <row r="1" spans="1:32" ht="25.5" customHeight="1" x14ac:dyDescent="0.25">
      <c r="A1" s="5" t="s">
        <v>43</v>
      </c>
      <c r="B1" s="122" t="s">
        <v>89</v>
      </c>
      <c r="C1" s="6">
        <v>1</v>
      </c>
      <c r="D1" s="6">
        <v>2</v>
      </c>
      <c r="E1" s="6">
        <v>3</v>
      </c>
      <c r="F1" s="6">
        <v>4</v>
      </c>
      <c r="G1" s="6">
        <v>5</v>
      </c>
      <c r="H1" s="6">
        <v>6</v>
      </c>
      <c r="I1" s="6">
        <v>7</v>
      </c>
      <c r="J1" s="6">
        <v>8</v>
      </c>
      <c r="K1" s="6">
        <v>9</v>
      </c>
      <c r="L1" s="6">
        <v>10</v>
      </c>
      <c r="M1" s="6">
        <v>11</v>
      </c>
      <c r="N1" s="6">
        <v>12</v>
      </c>
      <c r="O1" s="6">
        <v>13</v>
      </c>
      <c r="P1" s="6">
        <v>14</v>
      </c>
      <c r="Q1" s="6">
        <v>15</v>
      </c>
      <c r="R1" s="6">
        <v>16</v>
      </c>
      <c r="S1" s="6">
        <v>17</v>
      </c>
      <c r="T1" s="6">
        <v>18</v>
      </c>
      <c r="U1" s="6">
        <v>19</v>
      </c>
      <c r="V1" s="6">
        <v>20</v>
      </c>
      <c r="W1" s="6">
        <v>21</v>
      </c>
      <c r="X1" s="6">
        <v>22</v>
      </c>
      <c r="Y1" s="6">
        <v>23</v>
      </c>
      <c r="Z1" s="6">
        <v>24</v>
      </c>
      <c r="AA1" s="6">
        <v>25</v>
      </c>
      <c r="AB1" s="6">
        <v>26</v>
      </c>
      <c r="AC1" s="6">
        <v>27</v>
      </c>
      <c r="AD1" s="6">
        <v>28</v>
      </c>
      <c r="AE1" s="6">
        <v>29</v>
      </c>
      <c r="AF1" s="6">
        <v>30</v>
      </c>
    </row>
    <row r="2" spans="1:32" ht="99" customHeight="1" x14ac:dyDescent="0.2">
      <c r="A2" s="15" t="s">
        <v>42</v>
      </c>
      <c r="B2" s="123"/>
      <c r="C2" s="31" t="str">
        <f t="shared" ref="C2:AF2" si="0">LOOKUP(C1,numeroeleve,nomeleve)</f>
        <v>Elève 1</v>
      </c>
      <c r="D2" s="31" t="str">
        <f t="shared" si="0"/>
        <v>Elève 2</v>
      </c>
      <c r="E2" s="31" t="str">
        <f t="shared" si="0"/>
        <v>Elève 3</v>
      </c>
      <c r="F2" s="31" t="str">
        <f t="shared" si="0"/>
        <v>Elève 4</v>
      </c>
      <c r="G2" s="31" t="str">
        <f t="shared" si="0"/>
        <v>Elève 5</v>
      </c>
      <c r="H2" s="31" t="str">
        <f t="shared" si="0"/>
        <v>Elève 6</v>
      </c>
      <c r="I2" s="31" t="str">
        <f t="shared" si="0"/>
        <v>Elève 7</v>
      </c>
      <c r="J2" s="31" t="str">
        <f t="shared" si="0"/>
        <v>Elève 8</v>
      </c>
      <c r="K2" s="31" t="str">
        <f t="shared" si="0"/>
        <v>Elève 9</v>
      </c>
      <c r="L2" s="31" t="str">
        <f t="shared" si="0"/>
        <v>Elève 10</v>
      </c>
      <c r="M2" s="31" t="str">
        <f t="shared" si="0"/>
        <v>Elève 11</v>
      </c>
      <c r="N2" s="31" t="str">
        <f t="shared" si="0"/>
        <v>Elève 12</v>
      </c>
      <c r="O2" s="31" t="str">
        <f t="shared" si="0"/>
        <v>Elève 13</v>
      </c>
      <c r="P2" s="31" t="str">
        <f t="shared" si="0"/>
        <v>Elève 14</v>
      </c>
      <c r="Q2" s="31" t="str">
        <f t="shared" si="0"/>
        <v>Elève 15</v>
      </c>
      <c r="R2" s="31" t="str">
        <f t="shared" si="0"/>
        <v>Elève 16</v>
      </c>
      <c r="S2" s="31" t="str">
        <f t="shared" si="0"/>
        <v>Elève 17</v>
      </c>
      <c r="T2" s="31" t="str">
        <f t="shared" si="0"/>
        <v>Elève 18</v>
      </c>
      <c r="U2" s="31" t="str">
        <f t="shared" si="0"/>
        <v>Elève 19</v>
      </c>
      <c r="V2" s="31" t="str">
        <f t="shared" si="0"/>
        <v>Elève 20</v>
      </c>
      <c r="W2" s="31" t="str">
        <f t="shared" si="0"/>
        <v>Elève 21</v>
      </c>
      <c r="X2" s="31" t="str">
        <f t="shared" si="0"/>
        <v>Elève 22</v>
      </c>
      <c r="Y2" s="31" t="str">
        <f t="shared" si="0"/>
        <v>Elève 23</v>
      </c>
      <c r="Z2" s="31" t="str">
        <f t="shared" si="0"/>
        <v>Elève 24</v>
      </c>
      <c r="AA2" s="31" t="str">
        <f t="shared" si="0"/>
        <v>Elève 25</v>
      </c>
      <c r="AB2" s="31" t="str">
        <f t="shared" si="0"/>
        <v>Elève 26</v>
      </c>
      <c r="AC2" s="31" t="str">
        <f t="shared" si="0"/>
        <v>Elève 27</v>
      </c>
      <c r="AD2" s="31" t="str">
        <f t="shared" si="0"/>
        <v>Elève 28</v>
      </c>
      <c r="AE2" s="31" t="str">
        <f t="shared" si="0"/>
        <v>Elève 29</v>
      </c>
      <c r="AF2" s="31" t="str">
        <f t="shared" si="0"/>
        <v>Elève 30</v>
      </c>
    </row>
    <row r="3" spans="1:32" s="32" customFormat="1" ht="22.5" customHeight="1" x14ac:dyDescent="0.2">
      <c r="A3" s="124" t="s">
        <v>45</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row>
    <row r="4" spans="1:32" s="32" customFormat="1" ht="19.5" customHeight="1" x14ac:dyDescent="0.2">
      <c r="A4" s="126" t="s">
        <v>44</v>
      </c>
      <c r="B4" s="127"/>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38.25" customHeight="1" x14ac:dyDescent="0.2">
      <c r="A5" s="131" t="s">
        <v>56</v>
      </c>
      <c r="B5" s="49" t="s">
        <v>54</v>
      </c>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row>
    <row r="6" spans="1:32" ht="36" customHeight="1" x14ac:dyDescent="0.2">
      <c r="A6" s="132"/>
      <c r="B6" s="49" t="s">
        <v>46</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row>
    <row r="7" spans="1:32" ht="42" customHeight="1" x14ac:dyDescent="0.2">
      <c r="A7" s="132"/>
      <c r="B7" s="49" t="s">
        <v>47</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row>
    <row r="8" spans="1:32" ht="25.5" customHeight="1" x14ac:dyDescent="0.2">
      <c r="A8" s="132"/>
      <c r="B8" s="50" t="s">
        <v>48</v>
      </c>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row>
    <row r="9" spans="1:32" ht="25.5" customHeight="1" x14ac:dyDescent="0.2">
      <c r="A9" s="132"/>
      <c r="B9" s="50" t="s">
        <v>77</v>
      </c>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row>
    <row r="10" spans="1:32" ht="27" customHeight="1" x14ac:dyDescent="0.2">
      <c r="A10" s="132"/>
      <c r="B10" s="50" t="s">
        <v>78</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row>
    <row r="11" spans="1:32" ht="28.5" customHeight="1" thickBot="1" x14ac:dyDescent="0.25">
      <c r="A11" s="133"/>
      <c r="B11" s="54" t="s">
        <v>79</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ht="42.75" customHeight="1" thickTop="1" x14ac:dyDescent="0.2">
      <c r="A12" s="129" t="s">
        <v>55</v>
      </c>
      <c r="B12" s="53" t="s">
        <v>49</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28.5" customHeight="1" x14ac:dyDescent="0.2">
      <c r="A13" s="129"/>
      <c r="B13" s="50" t="s">
        <v>50</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1:32" ht="36.75" customHeight="1" x14ac:dyDescent="0.2">
      <c r="A14" s="129"/>
      <c r="B14" s="50" t="s">
        <v>51</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1:32" ht="39.75" customHeight="1" x14ac:dyDescent="0.2">
      <c r="A15" s="129"/>
      <c r="B15" s="50" t="s">
        <v>52</v>
      </c>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2" ht="30" customHeight="1" x14ac:dyDescent="0.2">
      <c r="A16" s="130"/>
      <c r="B16" s="50" t="s">
        <v>53</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s="16" customFormat="1" ht="19.5" customHeight="1" x14ac:dyDescent="0.2">
      <c r="A17" s="134" t="s">
        <v>60</v>
      </c>
      <c r="B17" s="135"/>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row>
    <row r="18" spans="1:32" ht="27.75" customHeight="1" x14ac:dyDescent="0.2">
      <c r="A18" s="136" t="s">
        <v>58</v>
      </c>
      <c r="B18" s="51" t="s">
        <v>62</v>
      </c>
      <c r="C18" s="88"/>
      <c r="D18" s="88"/>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row>
    <row r="19" spans="1:32" ht="37.5" customHeight="1" x14ac:dyDescent="0.2">
      <c r="A19" s="137"/>
      <c r="B19" s="51" t="s">
        <v>72</v>
      </c>
      <c r="C19" s="88"/>
      <c r="D19" s="88"/>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row>
    <row r="20" spans="1:32" ht="51.75" customHeight="1" x14ac:dyDescent="0.2">
      <c r="A20" s="137"/>
      <c r="B20" s="51" t="s">
        <v>71</v>
      </c>
      <c r="C20" s="88"/>
      <c r="D20" s="88"/>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row>
    <row r="21" spans="1:32" ht="53.25" customHeight="1" x14ac:dyDescent="0.2">
      <c r="A21" s="137"/>
      <c r="B21" s="51" t="s">
        <v>70</v>
      </c>
      <c r="C21" s="88"/>
      <c r="D21" s="88"/>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row>
    <row r="22" spans="1:32" ht="52.5" customHeight="1" x14ac:dyDescent="0.2">
      <c r="A22" s="137"/>
      <c r="B22" s="51" t="s">
        <v>69</v>
      </c>
      <c r="C22" s="88"/>
      <c r="D22" s="88"/>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row>
    <row r="23" spans="1:32" ht="27" customHeight="1" x14ac:dyDescent="0.2">
      <c r="A23" s="137"/>
      <c r="B23" s="51" t="s">
        <v>68</v>
      </c>
      <c r="C23" s="88"/>
      <c r="D23" s="88"/>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1:32" ht="47.25" customHeight="1" x14ac:dyDescent="0.2">
      <c r="A24" s="137"/>
      <c r="B24" s="51" t="s">
        <v>67</v>
      </c>
      <c r="C24" s="88"/>
      <c r="D24" s="88"/>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ht="45" customHeight="1" thickBot="1" x14ac:dyDescent="0.25">
      <c r="A25" s="138"/>
      <c r="B25" s="56" t="s">
        <v>63</v>
      </c>
      <c r="C25" s="89"/>
      <c r="D25" s="89"/>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2" ht="66" customHeight="1" thickTop="1" x14ac:dyDescent="0.2">
      <c r="A26" s="139" t="s">
        <v>57</v>
      </c>
      <c r="B26" s="55" t="s">
        <v>66</v>
      </c>
      <c r="C26" s="12"/>
      <c r="D26" s="12"/>
      <c r="E26" s="12"/>
      <c r="F26" s="12"/>
      <c r="G26" s="12"/>
      <c r="H26" s="12"/>
      <c r="I26" s="12"/>
      <c r="J26" s="12"/>
      <c r="K26" s="12"/>
      <c r="L26" s="12"/>
      <c r="M26" s="12"/>
      <c r="N26" s="12"/>
      <c r="O26" s="14"/>
      <c r="P26" s="14"/>
      <c r="Q26" s="14"/>
      <c r="R26" s="14"/>
      <c r="S26" s="14"/>
      <c r="T26" s="14"/>
      <c r="U26" s="14"/>
      <c r="V26" s="14"/>
      <c r="W26" s="14"/>
      <c r="X26" s="14"/>
      <c r="Y26" s="14"/>
      <c r="Z26" s="14"/>
      <c r="AA26" s="14"/>
      <c r="AB26" s="14"/>
      <c r="AC26" s="14"/>
      <c r="AD26" s="14"/>
      <c r="AE26" s="14"/>
      <c r="AF26" s="14"/>
    </row>
    <row r="27" spans="1:32" ht="61.5" customHeight="1" x14ac:dyDescent="0.2">
      <c r="A27" s="140"/>
      <c r="B27" s="49" t="s">
        <v>65</v>
      </c>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row>
    <row r="28" spans="1:32" ht="18.95" customHeight="1" x14ac:dyDescent="0.2">
      <c r="A28" s="141" t="s">
        <v>59</v>
      </c>
      <c r="B28" s="142"/>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row>
    <row r="29" spans="1:32" ht="69" customHeight="1" x14ac:dyDescent="0.2">
      <c r="A29" s="68" t="s">
        <v>88</v>
      </c>
      <c r="B29" s="49" t="s">
        <v>64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32" s="16" customFormat="1" x14ac:dyDescent="0.2"/>
    <row r="31" spans="1:32" s="16" customFormat="1" x14ac:dyDescent="0.2"/>
    <row r="32" spans="1:32" s="16" customFormat="1" x14ac:dyDescent="0.2"/>
  </sheetData>
  <sheetProtection password="C82B" sheet="1" objects="1" scenarios="1"/>
  <mergeCells count="24">
    <mergeCell ref="K28:L28"/>
    <mergeCell ref="M28:N28"/>
    <mergeCell ref="Y28:Z28"/>
    <mergeCell ref="AA28:AB28"/>
    <mergeCell ref="AC28:AD28"/>
    <mergeCell ref="O28:P28"/>
    <mergeCell ref="Q28:R28"/>
    <mergeCell ref="S28:T28"/>
    <mergeCell ref="B1:B2"/>
    <mergeCell ref="A3:AF3"/>
    <mergeCell ref="A4:B4"/>
    <mergeCell ref="G28:H28"/>
    <mergeCell ref="I28:J28"/>
    <mergeCell ref="A12:A16"/>
    <mergeCell ref="A5:A11"/>
    <mergeCell ref="A17:B17"/>
    <mergeCell ref="AE28:AF28"/>
    <mergeCell ref="A18:A25"/>
    <mergeCell ref="A26:A27"/>
    <mergeCell ref="U28:V28"/>
    <mergeCell ref="W28:X28"/>
    <mergeCell ref="A28:B28"/>
    <mergeCell ref="C28:D28"/>
    <mergeCell ref="E28:F28"/>
  </mergeCells>
  <conditionalFormatting sqref="L5:N6 P5:AF6 F8 C5:F6">
    <cfRule type="cellIs" dxfId="142" priority="144" operator="equal">
      <formula>4</formula>
    </cfRule>
    <cfRule type="cellIs" dxfId="141" priority="145" operator="equal">
      <formula>3</formula>
    </cfRule>
    <cfRule type="cellIs" dxfId="140" priority="146" operator="equal">
      <formula>2</formula>
    </cfRule>
    <cfRule type="cellIs" dxfId="139" priority="147" operator="equal">
      <formula>1</formula>
    </cfRule>
  </conditionalFormatting>
  <conditionalFormatting sqref="AE18:AF27 K5:N9 P7:Y9 P5:AF6 AE29:AF29 C29:R29 C18:R27 P12:Y16 K12:N16 F8 C5:F7">
    <cfRule type="cellIs" dxfId="138" priority="140" operator="equal">
      <formula>4</formula>
    </cfRule>
    <cfRule type="cellIs" dxfId="137" priority="141" operator="equal">
      <formula>3</formula>
    </cfRule>
    <cfRule type="cellIs" dxfId="136" priority="142" operator="equal">
      <formula>2</formula>
    </cfRule>
    <cfRule type="cellIs" dxfId="135" priority="143" operator="equal">
      <formula>1</formula>
    </cfRule>
  </conditionalFormatting>
  <conditionalFormatting sqref="C25:R25">
    <cfRule type="cellIs" dxfId="134" priority="136" operator="equal">
      <formula>4</formula>
    </cfRule>
    <cfRule type="cellIs" dxfId="133" priority="137" operator="equal">
      <formula>3</formula>
    </cfRule>
    <cfRule type="cellIs" dxfId="132" priority="138" operator="equal">
      <formula>2</formula>
    </cfRule>
    <cfRule type="cellIs" dxfId="131" priority="139" operator="equal">
      <formula>1</formula>
    </cfRule>
  </conditionalFormatting>
  <conditionalFormatting sqref="C26:R26">
    <cfRule type="cellIs" dxfId="130" priority="128" operator="equal">
      <formula>4</formula>
    </cfRule>
    <cfRule type="cellIs" dxfId="129" priority="129" operator="equal">
      <formula>3</formula>
    </cfRule>
    <cfRule type="cellIs" dxfId="128" priority="130" operator="equal">
      <formula>2</formula>
    </cfRule>
    <cfRule type="cellIs" dxfId="127" priority="131" operator="equal">
      <formula>1</formula>
    </cfRule>
  </conditionalFormatting>
  <conditionalFormatting sqref="C27:R27">
    <cfRule type="cellIs" dxfId="126" priority="124" operator="equal">
      <formula>4</formula>
    </cfRule>
    <cfRule type="cellIs" dxfId="125" priority="125" operator="equal">
      <formula>3</formula>
    </cfRule>
    <cfRule type="cellIs" dxfId="124" priority="126" operator="equal">
      <formula>2</formula>
    </cfRule>
    <cfRule type="cellIs" dxfId="123" priority="127" operator="equal">
      <formula>1</formula>
    </cfRule>
  </conditionalFormatting>
  <conditionalFormatting sqref="C29:R29">
    <cfRule type="cellIs" dxfId="122" priority="120" operator="equal">
      <formula>4</formula>
    </cfRule>
    <cfRule type="cellIs" dxfId="121" priority="121" operator="equal">
      <formula>3</formula>
    </cfRule>
    <cfRule type="cellIs" dxfId="120" priority="122" operator="equal">
      <formula>2</formula>
    </cfRule>
    <cfRule type="cellIs" dxfId="119" priority="123" operator="equal">
      <formula>1</formula>
    </cfRule>
  </conditionalFormatting>
  <conditionalFormatting sqref="S18:V27 S29:V29">
    <cfRule type="cellIs" dxfId="118" priority="116" operator="equal">
      <formula>4</formula>
    </cfRule>
    <cfRule type="cellIs" dxfId="117" priority="117" operator="equal">
      <formula>3</formula>
    </cfRule>
    <cfRule type="cellIs" dxfId="116" priority="118" operator="equal">
      <formula>2</formula>
    </cfRule>
    <cfRule type="cellIs" dxfId="115" priority="119" operator="equal">
      <formula>1</formula>
    </cfRule>
  </conditionalFormatting>
  <conditionalFormatting sqref="S25:V25">
    <cfRule type="cellIs" dxfId="114" priority="112" operator="equal">
      <formula>4</formula>
    </cfRule>
    <cfRule type="cellIs" dxfId="113" priority="113" operator="equal">
      <formula>3</formula>
    </cfRule>
    <cfRule type="cellIs" dxfId="112" priority="114" operator="equal">
      <formula>2</formula>
    </cfRule>
    <cfRule type="cellIs" dxfId="111" priority="115" operator="equal">
      <formula>1</formula>
    </cfRule>
  </conditionalFormatting>
  <conditionalFormatting sqref="S26:V26">
    <cfRule type="cellIs" dxfId="110" priority="108" operator="equal">
      <formula>4</formula>
    </cfRule>
    <cfRule type="cellIs" dxfId="109" priority="109" operator="equal">
      <formula>3</formula>
    </cfRule>
    <cfRule type="cellIs" dxfId="108" priority="110" operator="equal">
      <formula>2</formula>
    </cfRule>
    <cfRule type="cellIs" dxfId="107" priority="111" operator="equal">
      <formula>1</formula>
    </cfRule>
  </conditionalFormatting>
  <conditionalFormatting sqref="S27:V27">
    <cfRule type="cellIs" dxfId="106" priority="104" operator="equal">
      <formula>4</formula>
    </cfRule>
    <cfRule type="cellIs" dxfId="105" priority="105" operator="equal">
      <formula>3</formula>
    </cfRule>
    <cfRule type="cellIs" dxfId="104" priority="106" operator="equal">
      <formula>2</formula>
    </cfRule>
    <cfRule type="cellIs" dxfId="103" priority="107" operator="equal">
      <formula>1</formula>
    </cfRule>
  </conditionalFormatting>
  <conditionalFormatting sqref="S29:V29">
    <cfRule type="cellIs" dxfId="102" priority="100" operator="equal">
      <formula>4</formula>
    </cfRule>
    <cfRule type="cellIs" dxfId="101" priority="101" operator="equal">
      <formula>3</formula>
    </cfRule>
    <cfRule type="cellIs" dxfId="100" priority="102" operator="equal">
      <formula>2</formula>
    </cfRule>
    <cfRule type="cellIs" dxfId="99" priority="103" operator="equal">
      <formula>1</formula>
    </cfRule>
  </conditionalFormatting>
  <conditionalFormatting sqref="W18:Z27 W29:Z29">
    <cfRule type="cellIs" dxfId="98" priority="96" operator="equal">
      <formula>4</formula>
    </cfRule>
    <cfRule type="cellIs" dxfId="97" priority="97" operator="equal">
      <formula>3</formula>
    </cfRule>
    <cfRule type="cellIs" dxfId="96" priority="98" operator="equal">
      <formula>2</formula>
    </cfRule>
    <cfRule type="cellIs" dxfId="95" priority="99" operator="equal">
      <formula>1</formula>
    </cfRule>
  </conditionalFormatting>
  <conditionalFormatting sqref="W25:Z25">
    <cfRule type="cellIs" dxfId="94" priority="92" operator="equal">
      <formula>4</formula>
    </cfRule>
    <cfRule type="cellIs" dxfId="93" priority="93" operator="equal">
      <formula>3</formula>
    </cfRule>
    <cfRule type="cellIs" dxfId="92" priority="94" operator="equal">
      <formula>2</formula>
    </cfRule>
    <cfRule type="cellIs" dxfId="91" priority="95" operator="equal">
      <formula>1</formula>
    </cfRule>
  </conditionalFormatting>
  <conditionalFormatting sqref="W26:Z26">
    <cfRule type="cellIs" dxfId="90" priority="88" operator="equal">
      <formula>4</formula>
    </cfRule>
    <cfRule type="cellIs" dxfId="89" priority="89" operator="equal">
      <formula>3</formula>
    </cfRule>
    <cfRule type="cellIs" dxfId="88" priority="90" operator="equal">
      <formula>2</formula>
    </cfRule>
    <cfRule type="cellIs" dxfId="87" priority="91" operator="equal">
      <formula>1</formula>
    </cfRule>
  </conditionalFormatting>
  <conditionalFormatting sqref="W27:Z27">
    <cfRule type="cellIs" dxfId="86" priority="84" operator="equal">
      <formula>4</formula>
    </cfRule>
    <cfRule type="cellIs" dxfId="85" priority="85" operator="equal">
      <formula>3</formula>
    </cfRule>
    <cfRule type="cellIs" dxfId="84" priority="86" operator="equal">
      <formula>2</formula>
    </cfRule>
    <cfRule type="cellIs" dxfId="83" priority="87" operator="equal">
      <formula>1</formula>
    </cfRule>
  </conditionalFormatting>
  <conditionalFormatting sqref="W29:Z29">
    <cfRule type="cellIs" dxfId="82" priority="80" operator="equal">
      <formula>4</formula>
    </cfRule>
    <cfRule type="cellIs" dxfId="81" priority="81" operator="equal">
      <formula>3</formula>
    </cfRule>
    <cfRule type="cellIs" dxfId="80" priority="82" operator="equal">
      <formula>2</formula>
    </cfRule>
    <cfRule type="cellIs" dxfId="79" priority="83" operator="equal">
      <formula>1</formula>
    </cfRule>
  </conditionalFormatting>
  <conditionalFormatting sqref="AA18:AD27 AA29:AD29">
    <cfRule type="cellIs" dxfId="78" priority="76" operator="equal">
      <formula>4</formula>
    </cfRule>
    <cfRule type="cellIs" dxfId="77" priority="77" operator="equal">
      <formula>3</formula>
    </cfRule>
    <cfRule type="cellIs" dxfId="76" priority="78" operator="equal">
      <formula>2</formula>
    </cfRule>
    <cfRule type="cellIs" dxfId="75" priority="79" operator="equal">
      <formula>1</formula>
    </cfRule>
  </conditionalFormatting>
  <conditionalFormatting sqref="AA25:AD25">
    <cfRule type="cellIs" dxfId="74" priority="72" operator="equal">
      <formula>4</formula>
    </cfRule>
    <cfRule type="cellIs" dxfId="73" priority="73" operator="equal">
      <formula>3</formula>
    </cfRule>
    <cfRule type="cellIs" dxfId="72" priority="74" operator="equal">
      <formula>2</formula>
    </cfRule>
    <cfRule type="cellIs" dxfId="71" priority="75" operator="equal">
      <formula>1</formula>
    </cfRule>
  </conditionalFormatting>
  <conditionalFormatting sqref="AA26:AD26">
    <cfRule type="cellIs" dxfId="70" priority="68" operator="equal">
      <formula>4</formula>
    </cfRule>
    <cfRule type="cellIs" dxfId="69" priority="69" operator="equal">
      <formula>3</formula>
    </cfRule>
    <cfRule type="cellIs" dxfId="68" priority="70" operator="equal">
      <formula>2</formula>
    </cfRule>
    <cfRule type="cellIs" dxfId="67" priority="71" operator="equal">
      <formula>1</formula>
    </cfRule>
  </conditionalFormatting>
  <conditionalFormatting sqref="AA27:AD27">
    <cfRule type="cellIs" dxfId="66" priority="64" operator="equal">
      <formula>4</formula>
    </cfRule>
    <cfRule type="cellIs" dxfId="65" priority="65" operator="equal">
      <formula>3</formula>
    </cfRule>
    <cfRule type="cellIs" dxfId="64" priority="66" operator="equal">
      <formula>2</formula>
    </cfRule>
    <cfRule type="cellIs" dxfId="63" priority="67" operator="equal">
      <formula>1</formula>
    </cfRule>
  </conditionalFormatting>
  <conditionalFormatting sqref="AA29:AD29">
    <cfRule type="cellIs" dxfId="62" priority="60" operator="equal">
      <formula>4</formula>
    </cfRule>
    <cfRule type="cellIs" dxfId="61" priority="61" operator="equal">
      <formula>3</formula>
    </cfRule>
    <cfRule type="cellIs" dxfId="60" priority="62" operator="equal">
      <formula>2</formula>
    </cfRule>
    <cfRule type="cellIs" dxfId="59" priority="63" operator="equal">
      <formula>1</formula>
    </cfRule>
  </conditionalFormatting>
  <conditionalFormatting sqref="AE7:AF9 AE12:AF16">
    <cfRule type="cellIs" dxfId="58" priority="56" operator="equal">
      <formula>4</formula>
    </cfRule>
    <cfRule type="cellIs" dxfId="57" priority="57" operator="equal">
      <formula>3</formula>
    </cfRule>
    <cfRule type="cellIs" dxfId="56" priority="58" operator="equal">
      <formula>2</formula>
    </cfRule>
    <cfRule type="cellIs" dxfId="55" priority="59" operator="equal">
      <formula>1</formula>
    </cfRule>
  </conditionalFormatting>
  <conditionalFormatting sqref="Z7:Z9 Z12:Z16">
    <cfRule type="cellIs" dxfId="54" priority="52" operator="equal">
      <formula>4</formula>
    </cfRule>
    <cfRule type="cellIs" dxfId="53" priority="53" operator="equal">
      <formula>3</formula>
    </cfRule>
    <cfRule type="cellIs" dxfId="52" priority="54" operator="equal">
      <formula>2</formula>
    </cfRule>
    <cfRule type="cellIs" dxfId="51" priority="55" operator="equal">
      <formula>1</formula>
    </cfRule>
  </conditionalFormatting>
  <conditionalFormatting sqref="Z12:Z16">
    <cfRule type="cellIs" dxfId="50" priority="48" operator="equal">
      <formula>4</formula>
    </cfRule>
    <cfRule type="cellIs" dxfId="49" priority="49" operator="equal">
      <formula>3</formula>
    </cfRule>
    <cfRule type="cellIs" dxfId="48" priority="50" operator="equal">
      <formula>2</formula>
    </cfRule>
    <cfRule type="cellIs" dxfId="47" priority="51" operator="equal">
      <formula>1</formula>
    </cfRule>
  </conditionalFormatting>
  <conditionalFormatting sqref="AA7:AD9 AA12:AD16">
    <cfRule type="cellIs" dxfId="46" priority="44" operator="equal">
      <formula>4</formula>
    </cfRule>
    <cfRule type="cellIs" dxfId="45" priority="45" operator="equal">
      <formula>3</formula>
    </cfRule>
    <cfRule type="cellIs" dxfId="44" priority="46" operator="equal">
      <formula>2</formula>
    </cfRule>
    <cfRule type="cellIs" dxfId="43" priority="47" operator="equal">
      <formula>1</formula>
    </cfRule>
  </conditionalFormatting>
  <conditionalFormatting sqref="AA12:AD16">
    <cfRule type="cellIs" dxfId="42" priority="40" operator="equal">
      <formula>4</formula>
    </cfRule>
    <cfRule type="cellIs" dxfId="41" priority="41" operator="equal">
      <formula>3</formula>
    </cfRule>
    <cfRule type="cellIs" dxfId="40" priority="42" operator="equal">
      <formula>2</formula>
    </cfRule>
    <cfRule type="cellIs" dxfId="39" priority="43" operator="equal">
      <formula>1</formula>
    </cfRule>
  </conditionalFormatting>
  <conditionalFormatting sqref="C12:F16 C9:F9 C8:E8">
    <cfRule type="cellIs" dxfId="38" priority="32" operator="equal">
      <formula>4</formula>
    </cfRule>
    <cfRule type="cellIs" dxfId="37" priority="33" operator="equal">
      <formula>3</formula>
    </cfRule>
    <cfRule type="cellIs" dxfId="36" priority="34" operator="equal">
      <formula>2</formula>
    </cfRule>
    <cfRule type="cellIs" dxfId="35" priority="35" operator="equal">
      <formula>1</formula>
    </cfRule>
  </conditionalFormatting>
  <conditionalFormatting sqref="G5:J6">
    <cfRule type="cellIs" dxfId="34" priority="28" operator="equal">
      <formula>4</formula>
    </cfRule>
    <cfRule type="cellIs" dxfId="33" priority="29" operator="equal">
      <formula>3</formula>
    </cfRule>
    <cfRule type="cellIs" dxfId="32" priority="30" operator="equal">
      <formula>2</formula>
    </cfRule>
    <cfRule type="cellIs" dxfId="31" priority="31" operator="equal">
      <formula>1</formula>
    </cfRule>
  </conditionalFormatting>
  <conditionalFormatting sqref="G5:J9 G12:J16">
    <cfRule type="cellIs" dxfId="30" priority="24" operator="equal">
      <formula>4</formula>
    </cfRule>
    <cfRule type="cellIs" dxfId="29" priority="25" operator="equal">
      <formula>3</formula>
    </cfRule>
    <cfRule type="cellIs" dxfId="28" priority="26" operator="equal">
      <formula>2</formula>
    </cfRule>
    <cfRule type="cellIs" dxfId="27" priority="27" operator="equal">
      <formula>1</formula>
    </cfRule>
  </conditionalFormatting>
  <conditionalFormatting sqref="K5:K6">
    <cfRule type="cellIs" dxfId="26" priority="20" operator="equal">
      <formula>4</formula>
    </cfRule>
    <cfRule type="cellIs" dxfId="25" priority="21" operator="equal">
      <formula>3</formula>
    </cfRule>
    <cfRule type="cellIs" dxfId="24" priority="22" operator="equal">
      <formula>2</formula>
    </cfRule>
    <cfRule type="cellIs" dxfId="23" priority="23" operator="equal">
      <formula>1</formula>
    </cfRule>
  </conditionalFormatting>
  <conditionalFormatting sqref="K5:K9">
    <cfRule type="cellIs" dxfId="22" priority="16" operator="equal">
      <formula>4</formula>
    </cfRule>
    <cfRule type="cellIs" dxfId="21" priority="17" operator="equal">
      <formula>3</formula>
    </cfRule>
    <cfRule type="cellIs" dxfId="20" priority="18" operator="equal">
      <formula>2</formula>
    </cfRule>
    <cfRule type="cellIs" dxfId="19" priority="19" operator="equal">
      <formula>1</formula>
    </cfRule>
  </conditionalFormatting>
  <conditionalFormatting sqref="O5:O9 O12:O16">
    <cfRule type="cellIs" dxfId="18" priority="12" operator="equal">
      <formula>4</formula>
    </cfRule>
    <cfRule type="cellIs" dxfId="17" priority="13" operator="equal">
      <formula>3</formula>
    </cfRule>
    <cfRule type="cellIs" dxfId="16" priority="14" operator="equal">
      <formula>2</formula>
    </cfRule>
    <cfRule type="cellIs" dxfId="15" priority="15" operator="equal">
      <formula>1</formula>
    </cfRule>
  </conditionalFormatting>
  <conditionalFormatting sqref="O5:O6">
    <cfRule type="cellIs" dxfId="14" priority="8" operator="equal">
      <formula>4</formula>
    </cfRule>
    <cfRule type="cellIs" dxfId="13" priority="9" operator="equal">
      <formula>3</formula>
    </cfRule>
    <cfRule type="cellIs" dxfId="12" priority="10" operator="equal">
      <formula>2</formula>
    </cfRule>
    <cfRule type="cellIs" dxfId="11" priority="11" operator="equal">
      <formula>1</formula>
    </cfRule>
  </conditionalFormatting>
  <conditionalFormatting sqref="O5:O9">
    <cfRule type="cellIs" dxfId="10" priority="4" operator="equal">
      <formula>4</formula>
    </cfRule>
    <cfRule type="cellIs" dxfId="9" priority="5" operator="equal">
      <formula>3</formula>
    </cfRule>
    <cfRule type="cellIs" dxfId="8" priority="6" operator="equal">
      <formula>2</formula>
    </cfRule>
    <cfRule type="cellIs" dxfId="7" priority="7" operator="equal">
      <formula>1</formula>
    </cfRule>
  </conditionalFormatting>
  <conditionalFormatting sqref="C10:AF11">
    <cfRule type="cellIs" dxfId="6" priority="1" operator="equal">
      <formula>3</formula>
    </cfRule>
    <cfRule type="cellIs" dxfId="5" priority="2" operator="equal">
      <formula>2</formula>
    </cfRule>
    <cfRule type="cellIs" dxfId="4" priority="3" operator="equal">
      <formula>1</formula>
    </cfRule>
  </conditionalFormatting>
  <dataValidations count="2">
    <dataValidation type="whole" allowBlank="1" showInputMessage="1" showErrorMessage="1" errorTitle="Zut, il y a une erreur !" error="Les items s'évaluent par le codage 1 ; 2 ; 3 ou 4. " sqref="C12:AF29 C5:AF9">
      <formula1>1</formula1>
      <formula2>4</formula2>
    </dataValidation>
    <dataValidation type="whole" allowBlank="1" showInputMessage="1" showErrorMessage="1" errorTitle="Zut, il y a une erreur !" error="Les items 6 et 7 s'évalue par codage 1 ; 2 ou 3._x000a_Les autres items s'évaluent par le codage 1 ; 2 ; 3 ou 4. " sqref="C10:AF11">
      <formula1>1</formula1>
      <formula2>3</formula2>
    </dataValidation>
  </dataValidations>
  <pageMargins left="0.25" right="0.25" top="0.75" bottom="0.75" header="0.3" footer="0.3"/>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A1:CD35"/>
  <sheetViews>
    <sheetView zoomScale="120" zoomScaleNormal="120" workbookViewId="0">
      <pane xSplit="2" ySplit="3" topLeftCell="C4" activePane="bottomRight" state="frozen"/>
      <selection sqref="A1:XFD1048576"/>
      <selection pane="topRight" sqref="A1:XFD1048576"/>
      <selection pane="bottomLeft" sqref="A1:XFD1048576"/>
      <selection pane="bottomRight"/>
    </sheetView>
  </sheetViews>
  <sheetFormatPr baseColWidth="10" defaultRowHeight="11.25" x14ac:dyDescent="0.2"/>
  <cols>
    <col min="1" max="1" width="14.85546875" style="37" customWidth="1"/>
    <col min="2" max="2" width="41.28515625" style="48" customWidth="1"/>
    <col min="3" max="32" width="8.85546875" style="37" customWidth="1"/>
    <col min="33" max="72" width="0" style="37" hidden="1" customWidth="1"/>
    <col min="73" max="82" width="11.42578125" style="38"/>
    <col min="83" max="16384" width="11.42578125" style="37"/>
  </cols>
  <sheetData>
    <row r="1" spans="1:82" ht="25.5" customHeight="1" x14ac:dyDescent="0.2">
      <c r="A1" s="35" t="s">
        <v>43</v>
      </c>
      <c r="B1" s="146" t="s">
        <v>90</v>
      </c>
      <c r="C1" s="36">
        <v>1</v>
      </c>
      <c r="D1" s="36">
        <v>2</v>
      </c>
      <c r="E1" s="36">
        <v>3</v>
      </c>
      <c r="F1" s="36">
        <v>4</v>
      </c>
      <c r="G1" s="36">
        <v>5</v>
      </c>
      <c r="H1" s="36">
        <v>6</v>
      </c>
      <c r="I1" s="36">
        <v>7</v>
      </c>
      <c r="J1" s="36">
        <v>8</v>
      </c>
      <c r="K1" s="36">
        <v>9</v>
      </c>
      <c r="L1" s="36">
        <v>10</v>
      </c>
      <c r="M1" s="36">
        <v>11</v>
      </c>
      <c r="N1" s="36">
        <v>12</v>
      </c>
      <c r="O1" s="36">
        <v>13</v>
      </c>
      <c r="P1" s="36">
        <v>14</v>
      </c>
      <c r="Q1" s="36">
        <v>15</v>
      </c>
      <c r="R1" s="36">
        <v>16</v>
      </c>
      <c r="S1" s="36">
        <v>17</v>
      </c>
      <c r="T1" s="36">
        <v>18</v>
      </c>
      <c r="U1" s="36">
        <v>19</v>
      </c>
      <c r="V1" s="36">
        <v>20</v>
      </c>
      <c r="W1" s="36">
        <v>21</v>
      </c>
      <c r="X1" s="36">
        <v>22</v>
      </c>
      <c r="Y1" s="36">
        <v>23</v>
      </c>
      <c r="Z1" s="36">
        <v>24</v>
      </c>
      <c r="AA1" s="36">
        <v>25</v>
      </c>
      <c r="AB1" s="36">
        <v>26</v>
      </c>
      <c r="AC1" s="36">
        <v>27</v>
      </c>
      <c r="AD1" s="36">
        <v>28</v>
      </c>
      <c r="AE1" s="36">
        <v>29</v>
      </c>
      <c r="AF1" s="36">
        <v>30</v>
      </c>
      <c r="AJ1" s="37" t="e">
        <f>MATCH(AJ2,composante,0)</f>
        <v>#N/A</v>
      </c>
      <c r="AR1" s="143" t="s">
        <v>27</v>
      </c>
      <c r="AS1" s="143"/>
      <c r="AT1" s="143"/>
      <c r="AU1" s="143"/>
      <c r="AV1" s="143" t="s">
        <v>28</v>
      </c>
      <c r="AW1" s="143"/>
      <c r="AX1" s="143"/>
      <c r="AY1" s="143"/>
      <c r="AZ1" s="143" t="s">
        <v>33</v>
      </c>
      <c r="BA1" s="143"/>
      <c r="BB1" s="143"/>
      <c r="BC1" s="143"/>
      <c r="BD1" s="143" t="s">
        <v>29</v>
      </c>
      <c r="BE1" s="143"/>
      <c r="BF1" s="143"/>
      <c r="BG1" s="143"/>
      <c r="BH1" s="143" t="s">
        <v>30</v>
      </c>
      <c r="BI1" s="143"/>
      <c r="BJ1" s="143"/>
      <c r="BK1" s="143"/>
      <c r="BL1" s="143" t="s">
        <v>31</v>
      </c>
      <c r="BM1" s="143"/>
      <c r="BN1" s="143"/>
      <c r="BO1" s="143"/>
      <c r="BP1" s="143" t="s">
        <v>32</v>
      </c>
      <c r="BQ1" s="143"/>
      <c r="BR1" s="143"/>
      <c r="BS1" s="143"/>
    </row>
    <row r="2" spans="1:82" ht="84" customHeight="1" x14ac:dyDescent="0.2">
      <c r="A2" s="39" t="s">
        <v>42</v>
      </c>
      <c r="B2" s="147"/>
      <c r="C2" s="40" t="str">
        <f>'Résultats test rentrée'!C2</f>
        <v>Elève 1</v>
      </c>
      <c r="D2" s="40" t="str">
        <f>'Résultats test rentrée'!D2</f>
        <v>Elève 2</v>
      </c>
      <c r="E2" s="40" t="str">
        <f>'Résultats test rentrée'!E2</f>
        <v>Elève 3</v>
      </c>
      <c r="F2" s="40" t="str">
        <f>'Résultats test rentrée'!F2</f>
        <v>Elève 4</v>
      </c>
      <c r="G2" s="40" t="str">
        <f>'Résultats test rentrée'!G2</f>
        <v>Elève 5</v>
      </c>
      <c r="H2" s="40" t="str">
        <f>'Résultats test rentrée'!H2</f>
        <v>Elève 6</v>
      </c>
      <c r="I2" s="40" t="str">
        <f>'Résultats test rentrée'!I2</f>
        <v>Elève 7</v>
      </c>
      <c r="J2" s="40" t="str">
        <f>'Résultats test rentrée'!J2</f>
        <v>Elève 8</v>
      </c>
      <c r="K2" s="40" t="str">
        <f>'Résultats test rentrée'!K2</f>
        <v>Elève 9</v>
      </c>
      <c r="L2" s="40" t="str">
        <f>'Résultats test rentrée'!L2</f>
        <v>Elève 10</v>
      </c>
      <c r="M2" s="40" t="str">
        <f>'Résultats test rentrée'!M2</f>
        <v>Elève 11</v>
      </c>
      <c r="N2" s="40" t="str">
        <f>'Résultats test rentrée'!N2</f>
        <v>Elève 12</v>
      </c>
      <c r="O2" s="40" t="str">
        <f>'Résultats test rentrée'!O2</f>
        <v>Elève 13</v>
      </c>
      <c r="P2" s="40" t="str">
        <f>'Résultats test rentrée'!P2</f>
        <v>Elève 14</v>
      </c>
      <c r="Q2" s="40" t="str">
        <f>'Résultats test rentrée'!Q2</f>
        <v>Elève 15</v>
      </c>
      <c r="R2" s="40" t="str">
        <f>'Résultats test rentrée'!R2</f>
        <v>Elève 16</v>
      </c>
      <c r="S2" s="40" t="str">
        <f>'Résultats test rentrée'!S2</f>
        <v>Elève 17</v>
      </c>
      <c r="T2" s="40" t="str">
        <f>'Résultats test rentrée'!T2</f>
        <v>Elève 18</v>
      </c>
      <c r="U2" s="40" t="str">
        <f>'Résultats test rentrée'!U2</f>
        <v>Elève 19</v>
      </c>
      <c r="V2" s="40" t="str">
        <f>'Résultats test rentrée'!V2</f>
        <v>Elève 20</v>
      </c>
      <c r="W2" s="40" t="str">
        <f>'Résultats test rentrée'!W2</f>
        <v>Elève 21</v>
      </c>
      <c r="X2" s="40" t="str">
        <f>'Résultats test rentrée'!X2</f>
        <v>Elève 22</v>
      </c>
      <c r="Y2" s="40" t="str">
        <f>'Résultats test rentrée'!Y2</f>
        <v>Elève 23</v>
      </c>
      <c r="Z2" s="40" t="str">
        <f>'Résultats test rentrée'!Z2</f>
        <v>Elève 24</v>
      </c>
      <c r="AA2" s="40" t="str">
        <f>'Résultats test rentrée'!AA2</f>
        <v>Elève 25</v>
      </c>
      <c r="AB2" s="40" t="str">
        <f>'Résultats test rentrée'!AB2</f>
        <v>Elève 26</v>
      </c>
      <c r="AC2" s="40" t="str">
        <f>'Résultats test rentrée'!AC2</f>
        <v>Elève 27</v>
      </c>
      <c r="AD2" s="40" t="str">
        <f>'Résultats test rentrée'!AD2</f>
        <v>Elève 28</v>
      </c>
      <c r="AE2" s="40" t="str">
        <f>'Résultats test rentrée'!AE2</f>
        <v>Elève 29</v>
      </c>
      <c r="AF2" s="40" t="str">
        <f>'Résultats test rentrée'!AF2</f>
        <v>Elève 30</v>
      </c>
      <c r="AJ2" s="37" t="s">
        <v>27</v>
      </c>
      <c r="AK2" s="37" t="s">
        <v>28</v>
      </c>
      <c r="AL2" s="37" t="s">
        <v>33</v>
      </c>
      <c r="AM2" s="37" t="s">
        <v>29</v>
      </c>
      <c r="AN2" s="37" t="s">
        <v>30</v>
      </c>
      <c r="AO2" s="37" t="s">
        <v>31</v>
      </c>
      <c r="AP2" s="37" t="s">
        <v>32</v>
      </c>
      <c r="AR2" s="41">
        <v>1</v>
      </c>
      <c r="AS2" s="41">
        <v>2</v>
      </c>
      <c r="AT2" s="41">
        <v>3</v>
      </c>
      <c r="AU2" s="41">
        <v>4</v>
      </c>
      <c r="AV2" s="41">
        <v>1</v>
      </c>
      <c r="AW2" s="41">
        <v>2</v>
      </c>
      <c r="AX2" s="41">
        <v>3</v>
      </c>
      <c r="AY2" s="41">
        <v>4</v>
      </c>
      <c r="AZ2" s="41">
        <v>1</v>
      </c>
      <c r="BA2" s="41">
        <v>2</v>
      </c>
      <c r="BB2" s="41">
        <v>3</v>
      </c>
      <c r="BC2" s="41">
        <v>4</v>
      </c>
      <c r="BD2" s="41">
        <v>1</v>
      </c>
      <c r="BE2" s="41">
        <v>2</v>
      </c>
      <c r="BF2" s="41">
        <v>3</v>
      </c>
      <c r="BG2" s="41">
        <v>4</v>
      </c>
      <c r="BH2" s="41">
        <v>1</v>
      </c>
      <c r="BI2" s="41">
        <v>2</v>
      </c>
      <c r="BJ2" s="41">
        <v>3</v>
      </c>
      <c r="BK2" s="41">
        <v>4</v>
      </c>
      <c r="BL2" s="41">
        <v>1</v>
      </c>
      <c r="BM2" s="41">
        <v>2</v>
      </c>
      <c r="BN2" s="41">
        <v>3</v>
      </c>
      <c r="BO2" s="41">
        <v>4</v>
      </c>
      <c r="BP2" s="41">
        <v>1</v>
      </c>
      <c r="BQ2" s="41">
        <v>2</v>
      </c>
      <c r="BR2" s="41">
        <v>3</v>
      </c>
      <c r="BS2" s="41">
        <v>4</v>
      </c>
    </row>
    <row r="3" spans="1:82" ht="45.75" customHeight="1" x14ac:dyDescent="0.2">
      <c r="A3" s="148" t="s">
        <v>74</v>
      </c>
      <c r="B3" s="149"/>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7"/>
      <c r="AG3" s="42"/>
      <c r="AH3" s="42"/>
      <c r="AI3" s="42" t="str">
        <f>'Mes élèves'!A2</f>
        <v>Elève 1</v>
      </c>
      <c r="AJ3" s="42" t="e">
        <f t="shared" ref="AJ3:AP11" si="0">INDEX(composantesresultats,MATCH(AJ$2,composante,0),MATCH($AI3,ELEVESCOMPOSANTE,0))</f>
        <v>#N/A</v>
      </c>
      <c r="AK3" s="42" t="e">
        <f t="shared" si="0"/>
        <v>#N/A</v>
      </c>
      <c r="AL3" s="42" t="e">
        <f t="shared" si="0"/>
        <v>#N/A</v>
      </c>
      <c r="AM3" s="42" t="e">
        <f>INDEX(composantesresultats,MATCH(AM$2,composante,0),MATCH($AI3,ELEVESCOMPOSANTE,0))</f>
        <v>#N/A</v>
      </c>
      <c r="AN3" s="42" t="e">
        <f>INDEX(composantesresultats,MATCH(AN$2,composante,0),MATCH($AI3,ELEVESCOMPOSANTE,0))</f>
        <v>#N/A</v>
      </c>
      <c r="AO3" s="42" t="e">
        <f t="shared" si="0"/>
        <v>#N/A</v>
      </c>
      <c r="AP3" s="42" t="e">
        <f t="shared" si="0"/>
        <v>#N/A</v>
      </c>
      <c r="AQ3" s="42"/>
      <c r="AR3" s="42" t="e">
        <f>IF($AJ3=AR$2,1,0.1)</f>
        <v>#N/A</v>
      </c>
      <c r="AS3" s="42" t="e">
        <f t="shared" ref="AS3:AU3" si="1">IF($AJ3=AS$2,1,0.1)</f>
        <v>#N/A</v>
      </c>
      <c r="AT3" s="42" t="e">
        <f t="shared" si="1"/>
        <v>#N/A</v>
      </c>
      <c r="AU3" s="42" t="e">
        <f t="shared" si="1"/>
        <v>#N/A</v>
      </c>
      <c r="AV3" s="42" t="e">
        <f>IF($AK3=AV$2,1,0.1)</f>
        <v>#N/A</v>
      </c>
      <c r="AW3" s="42" t="e">
        <f t="shared" ref="AW3:AY3" si="2">IF($AK3=AW$2,1,0.1)</f>
        <v>#N/A</v>
      </c>
      <c r="AX3" s="42" t="e">
        <f t="shared" si="2"/>
        <v>#N/A</v>
      </c>
      <c r="AY3" s="42" t="e">
        <f t="shared" si="2"/>
        <v>#N/A</v>
      </c>
      <c r="AZ3" s="42" t="e">
        <f>IF($AL3=AZ$2,1,0.1)</f>
        <v>#N/A</v>
      </c>
      <c r="BA3" s="42" t="e">
        <f t="shared" ref="BA3:BC3" si="3">IF($AL3=BA$2,1,0.1)</f>
        <v>#N/A</v>
      </c>
      <c r="BB3" s="42" t="e">
        <f t="shared" si="3"/>
        <v>#N/A</v>
      </c>
      <c r="BC3" s="42" t="e">
        <f t="shared" si="3"/>
        <v>#N/A</v>
      </c>
      <c r="BD3" s="42" t="e">
        <f>IF($AM3=BD$2,1,0.1)</f>
        <v>#N/A</v>
      </c>
      <c r="BE3" s="42" t="e">
        <f>IF($AM3=BE$2,1,0.1)</f>
        <v>#N/A</v>
      </c>
      <c r="BF3" s="42" t="e">
        <f t="shared" ref="BF3:BG3" si="4">IF($AM3=BF$2,1,0.1)</f>
        <v>#N/A</v>
      </c>
      <c r="BG3" s="42" t="e">
        <f t="shared" si="4"/>
        <v>#N/A</v>
      </c>
      <c r="BH3" s="42" t="e">
        <f>IF($AN3=BH$2,1,0.1)</f>
        <v>#N/A</v>
      </c>
      <c r="BI3" s="42" t="e">
        <f t="shared" ref="BI3:BK3" si="5">IF($AN3=BI$2,1,0.1)</f>
        <v>#N/A</v>
      </c>
      <c r="BJ3" s="42" t="e">
        <f t="shared" si="5"/>
        <v>#N/A</v>
      </c>
      <c r="BK3" s="42" t="e">
        <f t="shared" si="5"/>
        <v>#N/A</v>
      </c>
      <c r="BL3" s="42" t="e">
        <f>IF($AO3=BL$2,1,0.1)</f>
        <v>#N/A</v>
      </c>
      <c r="BM3" s="42" t="e">
        <f t="shared" ref="BM3:BO3" si="6">IF($AO3=BM$2,1,0.1)</f>
        <v>#N/A</v>
      </c>
      <c r="BN3" s="42" t="e">
        <f t="shared" si="6"/>
        <v>#N/A</v>
      </c>
      <c r="BO3" s="42" t="e">
        <f t="shared" si="6"/>
        <v>#N/A</v>
      </c>
      <c r="BP3" s="42" t="e">
        <f>IF($AP3=BP$2,1,0.1)</f>
        <v>#N/A</v>
      </c>
      <c r="BQ3" s="42" t="e">
        <f t="shared" ref="BQ3:BS3" si="7">IF($AP3=BQ$2,1,0.1)</f>
        <v>#N/A</v>
      </c>
      <c r="BR3" s="42" t="e">
        <f t="shared" si="7"/>
        <v>#N/A</v>
      </c>
      <c r="BS3" s="42" t="e">
        <f t="shared" si="7"/>
        <v>#N/A</v>
      </c>
      <c r="BT3" s="42"/>
    </row>
    <row r="4" spans="1:82" s="45" customFormat="1" ht="14.1" customHeight="1" x14ac:dyDescent="0.2">
      <c r="A4" s="126" t="s">
        <v>44</v>
      </c>
      <c r="B4" s="127"/>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4"/>
      <c r="AG4" s="43"/>
      <c r="AH4" s="43" t="str">
        <f>A10</f>
        <v>L'oral</v>
      </c>
      <c r="AI4" s="43" t="str">
        <f>'Mes élèves'!A3</f>
        <v>Elève 2</v>
      </c>
      <c r="AJ4" s="43" t="e">
        <f t="shared" si="0"/>
        <v>#N/A</v>
      </c>
      <c r="AK4" s="43" t="e">
        <f t="shared" si="0"/>
        <v>#N/A</v>
      </c>
      <c r="AL4" s="43" t="e">
        <f t="shared" si="0"/>
        <v>#N/A</v>
      </c>
      <c r="AM4" s="43" t="e">
        <f t="shared" si="0"/>
        <v>#N/A</v>
      </c>
      <c r="AN4" s="43" t="e">
        <f t="shared" si="0"/>
        <v>#N/A</v>
      </c>
      <c r="AO4" s="43" t="e">
        <f t="shared" si="0"/>
        <v>#N/A</v>
      </c>
      <c r="AP4" s="43" t="e">
        <f t="shared" si="0"/>
        <v>#N/A</v>
      </c>
      <c r="AQ4" s="43"/>
      <c r="AR4" s="43" t="e">
        <f>IF(COUNTA($AJ$3:$AJ$28)=0,"",IF(AND($AJ4="",$AJ3=AR$2),AR3+0.1,IF(AND($AJ4="",$AJ3&lt;&gt;AR$2),AR3,IF(AND($AJ4&lt;&gt;AR$2,$AJ3=AR$2),AR3+0.1,IF(AND($AJ4=AR$2,$AJ3&lt;&gt;AR$2),AR3+0.9,IF(AND($AJ3=$AJ4,$AJ4=AR$2),AR3+1,IF(AND($AJ4=AR$2,$AJ3=""),AR3+0.9,AR3)))))))</f>
        <v>#N/A</v>
      </c>
      <c r="AS4" s="43" t="e">
        <f>IF(COUNTA($AJ$3:$AJ$28)=0,"",IF(AND($AJ4="",$AJ3=AS$2),AS3+0.1,IF(AND($AJ4="",$AJ3&lt;&gt;AS$2),AS3,IF(AND($AJ4&lt;&gt;AS$2,$AJ3=AS$2),AS3+0.1,IF(AND($AJ4=AS$2,$AJ3&lt;&gt;AS$2),AS3+0.9,IF(AND($AJ3=$AJ4,$AJ4=AS$2),AS3+1,IF(AND($AJ4=AS$2,$AJ3=""),AS3+0.9,AS3)))))))</f>
        <v>#N/A</v>
      </c>
      <c r="AT4" s="43" t="e">
        <f>IF(COUNTA($AJ$3:$AJ$28)=0,"",IF(AND($AJ4="",$AJ3=AT$2),AT3+0.1,IF(AND($AJ4="",$AJ3&lt;&gt;AT$2),AT3,IF(AND($AJ4&lt;&gt;AT$2,$AJ3=AT$2),AT3+0.1,IF(AND($AJ4=AT$2,$AJ3&lt;&gt;AT$2),AT3+0.9,IF(AND($AJ3=$AJ4,$AJ4=AT$2),AT3+1,IF(AND($AJ4=AT$2,$AJ3=""),AT3+0.9,AT3)))))))</f>
        <v>#N/A</v>
      </c>
      <c r="AU4" s="43" t="e">
        <f>IF(COUNTA($AJ$3:$AJ$28)=0,"",IF(AND($AJ4="",$AJ3=AU$2),AU3+0.1,IF(AND($AJ4="",$AJ3&lt;&gt;AU$2),AU3,IF(AND($AJ4&lt;&gt;AU$2,$AJ3=AU$2),AU3+0.1,IF(AND($AJ4=AU$2,$AJ3&lt;&gt;AU$2),AU3+0.9,IF(AND($AJ3=$AJ4,$AJ4=AU$2),AU3+1,IF(AND($AJ4=AU$2,$AJ3=""),AU3+0.9,AU3)))))))</f>
        <v>#N/A</v>
      </c>
      <c r="AV4" s="43" t="e">
        <f>IF(COUNTA($AK$3:$AK$28)=0,"",IF(AND($AK4="",$AK3=AV$2),AV3+0.1,IF(AND($AK4="",$AK3&lt;&gt;AV$2),AV3,IF(AND($AK4&lt;&gt;AV$2,$AK3=AV$2),AV3+0.1,IF(AND($AK4=AV$2,$AK3&lt;&gt;AV$2),AV3+0.9,IF(AND($AK3=$AK4,$AK4=AV$2),AV3+1,IF(AND($AK4=AV$2,$AK3=""),AV3+0.9,AV3)))))))</f>
        <v>#N/A</v>
      </c>
      <c r="AW4" s="43" t="e">
        <f>IF(COUNTA($AK$3:$AK$28)=0,"",IF(AND($AK4="",$AK3=AW$2),AW3+0.1,IF(AND($AK4="",$AK3&lt;&gt;AW$2),AW3,IF(AND($AK4&lt;&gt;AW$2,$AK3=AW$2),AW3+0.1,IF(AND($AK4=AW$2,$AK3&lt;&gt;AW$2),AW3+0.9,IF(AND($AK3=$AK4,$AK4=AW$2),AW3+1,IF(AND($AK4=AW$2,$AK3=""),AW3+0.9,AW3)))))))</f>
        <v>#N/A</v>
      </c>
      <c r="AX4" s="43" t="e">
        <f>IF(COUNTA($AK$3:$AK$28)=0,"",IF(AND($AK4="",$AK3=AX$2),AX3+0.1,IF(AND($AK4="",$AK3&lt;&gt;AX$2),AX3,IF(AND($AK4&lt;&gt;AX$2,$AK3=AX$2),AX3+0.1,IF(AND($AK4=AX$2,$AK3&lt;&gt;AX$2),AX3+0.9,IF(AND($AK3=$AK4,$AK4=AX$2),AX3+1,IF(AND($AK4=AX$2,$AK3=""),AX3+0.9,AX3)))))))</f>
        <v>#N/A</v>
      </c>
      <c r="AY4" s="43" t="e">
        <f>IF(COUNTA($AK$3:$AK$28)=0,"",IF(AND($AK4="",$AK3=AY$2),AY3+0.1,IF(AND($AK4="",$AK3&lt;&gt;AY$2),AY3,IF(AND($AK4&lt;&gt;AY$2,$AK3=AY$2),AY3+0.1,IF(AND($AK4=AY$2,$AK3&lt;&gt;AY$2),AY3+0.9,IF(AND($AK3=$AK4,$AK4=AY$2),AY3+1,IF(AND($AK4=AY$2,$AK3=""),AY3+0.9,AY3)))))))</f>
        <v>#N/A</v>
      </c>
      <c r="AZ4" s="43" t="e">
        <f>IF(COUNTA($AL$3:$AL$28)=0,"",IF(AND($AL4="",$AL3=AZ$2),AZ3+0.1,IF(AND($AL4="",$AL3&lt;&gt;AZ$2),AZ3,IF(AND($AL4&lt;&gt;AZ$2,$AL3=AZ$2),AZ3+0.1,IF(AND($AL4=AZ$2,$AL3&lt;&gt;AZ$2),AZ3+0.9,IF(AND($AL3=$AL4,$AL4=AZ$2),AZ3+1,IF(AND($AL4=AZ$2,$AL3=""),AZ3+0.9,AZ3)))))))</f>
        <v>#N/A</v>
      </c>
      <c r="BA4" s="43" t="e">
        <f>IF(COUNTA($AL$3:$AL$28)=0,"",IF(AND($AL4="",$AL3=BA$2),BA3+0.1,IF(AND($AL4="",$AL3&lt;&gt;BA$2),BA3,IF(AND($AL4&lt;&gt;BA$2,$AL3=BA$2),BA3+0.1,IF(AND($AL4=BA$2,$AL3&lt;&gt;BA$2),BA3+0.9,IF(AND($AL3=$AL4,$AL4=BA$2),BA3+1,IF(AND($AL4=BA$2,$AL3=""),BA3+0.9,BA3)))))))</f>
        <v>#N/A</v>
      </c>
      <c r="BB4" s="43" t="e">
        <f>IF(COUNTA($AL$3:$AL$28)=0,"",IF(AND($AL4="",$AL3=BB$2),BB3+0.1,IF(AND($AL4="",$AL3&lt;&gt;BB$2),BB3,IF(AND($AL4&lt;&gt;BB$2,$AL3=BB$2),BB3+0.1,IF(AND($AL4=BB$2,$AL3&lt;&gt;BB$2),BB3+0.9,IF(AND($AL3=$AL4,$AL4=BB$2),BB3+1,IF(AND($AL4=BB$2,$AL3=""),BB3+0.9,BB3)))))))</f>
        <v>#N/A</v>
      </c>
      <c r="BC4" s="43" t="e">
        <f>IF(COUNTA($AL$3:$AL$28)=0,"",IF(AND($AL4="",$AL3=BC$2),BC3+0.1,IF(AND($AL4="",$AL3&lt;&gt;BC$2),BC3,IF(AND($AL4&lt;&gt;BC$2,$AL3=BC$2),BC3+0.1,IF(AND($AL4=BC$2,$AL3&lt;&gt;BC$2),BC3+0.9,IF(AND($AL3=$AL4,$AL4=BC$2),BC3+1,IF(AND($AL4=BC$2,$AL3=""),BC3+0.9,BC3)))))))</f>
        <v>#N/A</v>
      </c>
      <c r="BD4" s="43" t="e">
        <f>IF(COUNTA($AM$3:$AM$28)=0,"",IF(AND($AM4="",$AM3=BD$2),BD3+0.1,IF(AND($AM4="",$AM3&lt;&gt;BD$2),BD3,IF(AND($AM4&lt;&gt;BD$2,$AM3=BD$2),BD3+0.1,IF(AND($AM4=BD$2,$AM3&lt;&gt;BD$2),BD3+0.9,IF(AND($AM3=$AM4,$AM4=BD$2),BD3+1,IF(AND($AM4=BD$2,$AM3=""),BD3+0.9,BD3)))))))</f>
        <v>#N/A</v>
      </c>
      <c r="BE4" s="43" t="e">
        <f>IF(COUNTA($AM$3:$AM$28)=0,"",IF(AND($AM4="",$AM3=BE$2),BE3+0.1,IF(AND($AM4="",$AM3&lt;&gt;BE$2),BE3,IF(AND($AM4&lt;&gt;BE$2,$AM3=BE$2),BE3+0.1,IF(AND($AM4=BE$2,$AM3&lt;&gt;BE$2),BE3+0.9,IF(AND($AM3=$AM4,$AM4=BE$2),BE3+1,IF(AND($AM4=BE$2,$AM3=""),BE3+0.9,BE3)))))))</f>
        <v>#N/A</v>
      </c>
      <c r="BF4" s="43" t="e">
        <f>IF(COUNTA($AM$3:$AM$28)=0,"",IF(AND($AM4="",$AM3=BF$2),BF3+0.1,IF(AND($AM4="",$AM3&lt;&gt;BF$2),BF3,IF(AND($AM4&lt;&gt;BF$2,$AM3=BF$2),BF3+0.1,IF(AND($AM4=BF$2,$AM3&lt;&gt;BF$2),BF3+0.9,IF(AND($AM3=$AM4,$AM4=BF$2),BF3+1,IF(AND($AM4=BF$2,$AM3=""),BF3+0.9,BF3)))))))</f>
        <v>#N/A</v>
      </c>
      <c r="BG4" s="43" t="e">
        <f>IF(COUNTA($AM$3:$AM$28)=0,"",IF(AND($AM4="",$AM3=BG$2),BG3+0.1,IF(AND($AM4="",$AM3&lt;&gt;BG$2),BG3,IF(AND($AM4&lt;&gt;BG$2,$AM3=BG$2),BG3+0.1,IF(AND($AM4=BG$2,$AM3&lt;&gt;BG$2),BG3+0.9,IF(AND($AM3=$AM4,$AM4=BG$2),BG3+1,IF(AND($AM4=BG$2,$AM3=""),BG3+0.9,BG3)))))))</f>
        <v>#N/A</v>
      </c>
      <c r="BH4" s="43" t="e">
        <f>IF(COUNTA($AN$3:$AN$28)=0,"",IF(AND($AN4="",$AN3=BH$2),BH3+0.1,IF(AND($AN4="",$AN3&lt;&gt;BH$2),BH3,IF(AND($AN4&lt;&gt;BH$2,$AN3=BH$2),BH3+0.1,IF(AND($AN4=BH$2,$AN3&lt;&gt;BH$2),BH3+0.9,IF(AND($AN3=$AN4,$AN4=BH$2),BH3+1,IF(AND($AN4=BH$2,$AN3=""),BH3+0.9,BH3)))))))</f>
        <v>#N/A</v>
      </c>
      <c r="BI4" s="43" t="e">
        <f>IF(COUNTA($AN$3:$AN$28)=0,"",IF(AND($AN4="",$AN3=BI$2),BI3+0.1,IF(AND($AN4="",$AN3&lt;&gt;BI$2),BI3,IF(AND($AN4&lt;&gt;BI$2,$AN3=BI$2),BI3+0.1,IF(AND($AN4=BI$2,$AN3&lt;&gt;BI$2),BI3+0.9,IF(AND($AN3=$AN4,$AN4=BI$2),BI3+1,IF(AND($AN4=BI$2,$AN3=""),BI3+0.9,BI3)))))))</f>
        <v>#N/A</v>
      </c>
      <c r="BJ4" s="43" t="e">
        <f>IF(COUNTA($AN$3:$AN$28)=0,"",IF(AND($AN4="",$AN3=BJ$2),BJ3+0.1,IF(AND($AN4="",$AN3&lt;&gt;BJ$2),BJ3,IF(AND($AN4&lt;&gt;BJ$2,$AN3=BJ$2),BJ3+0.1,IF(AND($AN4=BJ$2,$AN3&lt;&gt;BJ$2),BJ3+0.9,IF(AND($AN3=$AN4,$AN4=BJ$2),BJ3+1,IF(AND($AN4=BJ$2,$AN3=""),BJ3+0.9,BJ3)))))))</f>
        <v>#N/A</v>
      </c>
      <c r="BK4" s="43" t="e">
        <f>IF(COUNTA($AN$3:$AN$28)=0,"",IF(AND($AN4="",$AN3=BK$2),BK3+0.1,IF(AND($AN4="",$AN3&lt;&gt;BK$2),BK3,IF(AND($AN4&lt;&gt;BK$2,$AN3=BK$2),BK3+0.1,IF(AND($AN4=BK$2,$AN3&lt;&gt;BK$2),BK3+0.9,IF(AND($AN3=$AN4,$AN4=BK$2),BK3+1,IF(AND($AN4=BK$2,$AN3=""),BK3+0.9,BK3)))))))</f>
        <v>#N/A</v>
      </c>
      <c r="BL4" s="43" t="e">
        <f>IF(COUNTA($AO$3:$AO$28)=0,"",IF(AND($AO4="",$AO3=BL$2),BL3+0.1,IF(AND($AO4="",$AO3&lt;&gt;BL$2),BL3,IF(AND($AO4&lt;&gt;BL$2,$AO3=BL$2),BL3+0.1,IF(AND($AO4=BL$2,$AO3&lt;&gt;BL$2),BL3+0.9,IF(AND($AO3=$AO4,$AO4=BL$2),BL3+1,IF(AND($AO4=BL$2,$AO3=""),BL3+0.9,BL3)))))))</f>
        <v>#N/A</v>
      </c>
      <c r="BM4" s="43" t="e">
        <f>IF(COUNTA($AO$3:$AO$28)=0,"",IF(AND($AO4="",$AO3=BM$2),BM3+0.1,IF(AND($AO4="",$AO3&lt;&gt;BM$2),BM3,IF(AND($AO4&lt;&gt;BM$2,$AO3=BM$2),BM3+0.1,IF(AND($AO4=BM$2,$AO3&lt;&gt;BM$2),BM3+0.9,IF(AND($AO3=$AO4,$AO4=BM$2),BM3+1,IF(AND($AO4=BM$2,$AO3=""),BM3+0.9,BM3)))))))</f>
        <v>#N/A</v>
      </c>
      <c r="BN4" s="43" t="e">
        <f>IF(COUNTA($AO$3:$AO$28)=0,"",IF(AND($AO4="",$AO3=BN$2),BN3+0.1,IF(AND($AO4="",$AO3&lt;&gt;BN$2),BN3,IF(AND($AO4&lt;&gt;BN$2,$AO3=BN$2),BN3+0.1,IF(AND($AO4=BN$2,$AO3&lt;&gt;BN$2),BN3+0.9,IF(AND($AO3=$AO4,$AO4=BN$2),BN3+1,IF(AND($AO4=BN$2,$AO3=""),BN3+0.9,BN3)))))))</f>
        <v>#N/A</v>
      </c>
      <c r="BO4" s="43" t="e">
        <f>IF(COUNTA($AO$3:$AO$28)=0,"",IF(AND($AO4="",$AO3=BO$2),BO3+0.1,IF(AND($AO4="",$AO3&lt;&gt;BO$2),BO3,IF(AND($AO4&lt;&gt;BO$2,$AO3=BO$2),BO3+0.1,IF(AND($AO4=BO$2,$AO3&lt;&gt;BO$2),BO3+0.9,IF(AND($AO3=$AO4,$AO4=BO$2),BO3+1,IF(AND($AO4=BO$2,$AO3=""),BO3+0.9,BO3)))))))</f>
        <v>#N/A</v>
      </c>
      <c r="BP4" s="43" t="e">
        <f>IF(COUNTA($AP$3:$AP$28)=0,"",IF(AND($AP4="",$AP3=BP$2),BP3+0.1,IF(AND($AP4="",$AP3&lt;&gt;BP$2),BP3,IF(AND($AP4&lt;&gt;BP$2,$AP3=BP$2),BP3+0.1,IF(AND($AP4=BP$2,$AP3&lt;&gt;BP$2),BP3+0.9,IF(AND($AP3=$AP4,$AP4=BP$2),BP3+1,IF(AND($AP4=BP$2,$AP3=""),BP3+0.9,BP3)))))))</f>
        <v>#N/A</v>
      </c>
      <c r="BQ4" s="43" t="e">
        <f>IF(COUNTA($AP$3:$AP$28)=0,"",IF(AND($AP4="",$AP3=BQ$2),BQ3+0.1,IF(AND($AP4="",$AP3&lt;&gt;BQ$2),BQ3,IF(AND($AP4&lt;&gt;BQ$2,$AP3=BQ$2),BQ3+0.1,IF(AND($AP4=BQ$2,$AP3&lt;&gt;BQ$2),BQ3+0.9,IF(AND($AP3=$AP4,$AP4=BQ$2),BQ3+1,IF(AND($AP4=BQ$2,$AP3=""),BQ3+0.9,BQ3)))))))</f>
        <v>#N/A</v>
      </c>
      <c r="BR4" s="43" t="e">
        <f>IF(COUNTA($AP$3:$AP$28)=0,"",IF(AND($AP4="",$AP3=BR$2),BR3+0.1,IF(AND($AP4="",$AP3&lt;&gt;BR$2),BR3,IF(AND($AP4&lt;&gt;BR$2,$AP3=BR$2),BR3+0.1,IF(AND($AP4=BR$2,$AP3&lt;&gt;BR$2),BR3+0.9,IF(AND($AP3=$AP4,$AP4=BR$2),BR3+1,IF(AND($AP4=BR$2,$AP3=""),BR3+0.9,BR3)))))))</f>
        <v>#N/A</v>
      </c>
      <c r="BS4" s="43" t="e">
        <f>IF(COUNTA($AP$3:$AP$28)=0,"",IF(AND($AP4="",$AP3=BS$2),BS3+0.1,IF(AND($AP4="",$AP3&lt;&gt;BS$2),BS3,IF(AND($AP4&lt;&gt;BS$2,$AP3=BS$2),BS3+0.1,IF(AND($AP4=BS$2,$AP3&lt;&gt;BS$2),BS3+0.9,IF(AND($AP3=$AP4,$AP4=BS$2),BS3+1,IF(AND($AP4=BS$2,$AP3=""),BS3+0.9,BS3)))))))</f>
        <v>#N/A</v>
      </c>
      <c r="BT4" s="43"/>
      <c r="BU4" s="44"/>
      <c r="BV4" s="44"/>
      <c r="BW4" s="44"/>
      <c r="BX4" s="44"/>
      <c r="BY4" s="44"/>
      <c r="BZ4" s="44"/>
      <c r="CA4" s="44"/>
      <c r="CB4" s="44"/>
      <c r="CC4" s="44"/>
      <c r="CD4" s="44"/>
    </row>
    <row r="5" spans="1:82" s="75" customFormat="1" ht="15.95" customHeight="1" x14ac:dyDescent="0.2">
      <c r="A5" s="154" t="s">
        <v>91</v>
      </c>
      <c r="B5" s="70" t="s">
        <v>92</v>
      </c>
      <c r="C5" s="69" t="str">
        <f>IF((COUNTA('Résultats test rentrée'!C5:C8))&lt;&gt;4,"⌛",(ROUND(AVERAGE('Résultats test rentrée'!C5:C8),0)))</f>
        <v>⌛</v>
      </c>
      <c r="D5" s="69" t="str">
        <f>IF((COUNTA('Résultats test rentrée'!D5:D8))&lt;&gt;4,"⌛",(ROUND(AVERAGE('Résultats test rentrée'!D5:D8),0)))</f>
        <v>⌛</v>
      </c>
      <c r="E5" s="69" t="str">
        <f>IF((COUNTA('Résultats test rentrée'!E5:E8))&lt;&gt;4,"⌛",(ROUND(AVERAGE('Résultats test rentrée'!E5:E8),0)))</f>
        <v>⌛</v>
      </c>
      <c r="F5" s="69" t="str">
        <f>IF((COUNTA('Résultats test rentrée'!F5:F8))&lt;&gt;4,"⌛",(ROUND(AVERAGE('Résultats test rentrée'!F5:F8),0)))</f>
        <v>⌛</v>
      </c>
      <c r="G5" s="69" t="str">
        <f>IF((COUNTA('Résultats test rentrée'!G5:G8))&lt;&gt;4,"⌛",(ROUND(AVERAGE('Résultats test rentrée'!G5:G8),0)))</f>
        <v>⌛</v>
      </c>
      <c r="H5" s="69" t="str">
        <f>IF((COUNTA('Résultats test rentrée'!H5:H8))&lt;&gt;4,"⌛",(ROUND(AVERAGE('Résultats test rentrée'!H5:H8),0)))</f>
        <v>⌛</v>
      </c>
      <c r="I5" s="69" t="str">
        <f>IF((COUNTA('Résultats test rentrée'!I5:I8))&lt;&gt;4,"⌛",(ROUND(AVERAGE('Résultats test rentrée'!I5:I8),0)))</f>
        <v>⌛</v>
      </c>
      <c r="J5" s="69" t="str">
        <f>IF((COUNTA('Résultats test rentrée'!J5:J8))&lt;&gt;4,"⌛",(ROUND(AVERAGE('Résultats test rentrée'!J5:J8),0)))</f>
        <v>⌛</v>
      </c>
      <c r="K5" s="69" t="str">
        <f>IF((COUNTA('Résultats test rentrée'!K5:K8))&lt;&gt;4,"⌛",(ROUND(AVERAGE('Résultats test rentrée'!K5:K8),0)))</f>
        <v>⌛</v>
      </c>
      <c r="L5" s="69" t="str">
        <f>IF((COUNTA('Résultats test rentrée'!L5:L8))&lt;&gt;4,"⌛",(ROUND(AVERAGE('Résultats test rentrée'!L5:L8),0)))</f>
        <v>⌛</v>
      </c>
      <c r="M5" s="69" t="str">
        <f>IF((COUNTA('Résultats test rentrée'!M5:M8))&lt;&gt;4,"⌛",(ROUND(AVERAGE('Résultats test rentrée'!M5:M8),0)))</f>
        <v>⌛</v>
      </c>
      <c r="N5" s="69" t="str">
        <f>IF((COUNTA('Résultats test rentrée'!N5:N8))&lt;&gt;4,"⌛",(ROUND(AVERAGE('Résultats test rentrée'!N5:N8),0)))</f>
        <v>⌛</v>
      </c>
      <c r="O5" s="69" t="str">
        <f>IF((COUNTA('Résultats test rentrée'!O5:O8))&lt;&gt;4,"⌛",(ROUND(AVERAGE('Résultats test rentrée'!O5:O8),0)))</f>
        <v>⌛</v>
      </c>
      <c r="P5" s="69" t="str">
        <f>IF((COUNTA('Résultats test rentrée'!P5:P8))&lt;&gt;4,"⌛",(ROUND(AVERAGE('Résultats test rentrée'!P5:P8),0)))</f>
        <v>⌛</v>
      </c>
      <c r="Q5" s="69" t="str">
        <f>IF((COUNTA('Résultats test rentrée'!Q5:Q8))&lt;&gt;4,"⌛",(ROUND(AVERAGE('Résultats test rentrée'!Q5:Q8),0)))</f>
        <v>⌛</v>
      </c>
      <c r="R5" s="69" t="str">
        <f>IF((COUNTA('Résultats test rentrée'!R5:R8))&lt;&gt;4,"⌛",(ROUND(AVERAGE('Résultats test rentrée'!R5:R8),0)))</f>
        <v>⌛</v>
      </c>
      <c r="S5" s="69" t="str">
        <f>IF((COUNTA('Résultats test rentrée'!S5:S8))&lt;&gt;4,"⌛",(ROUND(AVERAGE('Résultats test rentrée'!S5:S8),0)))</f>
        <v>⌛</v>
      </c>
      <c r="T5" s="69" t="str">
        <f>IF((COUNTA('Résultats test rentrée'!T5:T8))&lt;&gt;4,"⌛",(ROUND(AVERAGE('Résultats test rentrée'!T5:T8),0)))</f>
        <v>⌛</v>
      </c>
      <c r="U5" s="69" t="str">
        <f>IF((COUNTA('Résultats test rentrée'!U5:U8))&lt;&gt;4,"⌛",(ROUND(AVERAGE('Résultats test rentrée'!U5:U8),0)))</f>
        <v>⌛</v>
      </c>
      <c r="V5" s="69" t="str">
        <f>IF((COUNTA('Résultats test rentrée'!V5:V8))&lt;&gt;4,"⌛",(ROUND(AVERAGE('Résultats test rentrée'!V5:V8),0)))</f>
        <v>⌛</v>
      </c>
      <c r="W5" s="69" t="str">
        <f>IF((COUNTA('Résultats test rentrée'!W5:W8))&lt;&gt;4,"⌛",(ROUND(AVERAGE('Résultats test rentrée'!W5:W8),0)))</f>
        <v>⌛</v>
      </c>
      <c r="X5" s="69" t="str">
        <f>IF((COUNTA('Résultats test rentrée'!X5:X8))&lt;&gt;4,"⌛",(ROUND(AVERAGE('Résultats test rentrée'!X5:X8),0)))</f>
        <v>⌛</v>
      </c>
      <c r="Y5" s="69" t="str">
        <f>IF((COUNTA('Résultats test rentrée'!Y5:Y8))&lt;&gt;4,"⌛",(ROUND(AVERAGE('Résultats test rentrée'!Y5:Y8),0)))</f>
        <v>⌛</v>
      </c>
      <c r="Z5" s="69" t="str">
        <f>IF((COUNTA('Résultats test rentrée'!Z5:Z8))&lt;&gt;4,"⌛",(ROUND(AVERAGE('Résultats test rentrée'!Z5:Z8),0)))</f>
        <v>⌛</v>
      </c>
      <c r="AA5" s="69" t="str">
        <f>IF((COUNTA('Résultats test rentrée'!AA5:AA8))&lt;&gt;4,"⌛",(ROUND(AVERAGE('Résultats test rentrée'!AA5:AA8),0)))</f>
        <v>⌛</v>
      </c>
      <c r="AB5" s="69" t="str">
        <f>IF((COUNTA('Résultats test rentrée'!AB5:AB8))&lt;&gt;4,"⌛",(ROUND(AVERAGE('Résultats test rentrée'!AB5:AB8),0)))</f>
        <v>⌛</v>
      </c>
      <c r="AC5" s="69" t="str">
        <f>IF((COUNTA('Résultats test rentrée'!AC5:AC8))&lt;&gt;4,"⌛",(ROUND(AVERAGE('Résultats test rentrée'!AC5:AC8),0)))</f>
        <v>⌛</v>
      </c>
      <c r="AD5" s="69" t="str">
        <f>IF((COUNTA('Résultats test rentrée'!AD5:AD8))&lt;&gt;4,"⌛",(ROUND(AVERAGE('Résultats test rentrée'!AD5:AD8),0)))</f>
        <v>⌛</v>
      </c>
      <c r="AE5" s="69" t="str">
        <f>IF((COUNTA('Résultats test rentrée'!AE5:AE8))&lt;&gt;4,"⌛",(ROUND(AVERAGE('Résultats test rentrée'!AE5:AE8),0)))</f>
        <v>⌛</v>
      </c>
      <c r="AF5" s="69" t="str">
        <f>IF((COUNTA('Résultats test rentrée'!AF5:AF8))&lt;&gt;4,"⌛",(ROUND(AVERAGE('Résultats test rentrée'!AF5:AF8),0)))</f>
        <v>⌛</v>
      </c>
    </row>
    <row r="6" spans="1:82" s="75" customFormat="1" ht="15.95" customHeight="1" thickBot="1" x14ac:dyDescent="0.25">
      <c r="A6" s="155"/>
      <c r="B6" s="78" t="s">
        <v>93</v>
      </c>
      <c r="C6" s="73" t="str">
        <f>IF((COUNTA('Résultats test rentrée'!C9:C11))&lt;&gt;3,"⌛",ROUND(((SUM(('Résultats test rentrée'!C9))+(SUM('Résultats test rentrée'!C10:C11)*(4/3)))/3),0))</f>
        <v>⌛</v>
      </c>
      <c r="D6" s="73" t="str">
        <f>IF((COUNTA('Résultats test rentrée'!D9:D11))&lt;&gt;3,"⌛",ROUND(((SUM(('Résultats test rentrée'!D9))+(SUM('Résultats test rentrée'!D10:D11)*(4/3)))/3),0))</f>
        <v>⌛</v>
      </c>
      <c r="E6" s="73" t="str">
        <f>IF((COUNTA('Résultats test rentrée'!E9:E11))&lt;&gt;3,"⌛",ROUND(((SUM(('Résultats test rentrée'!E9))+(SUM('Résultats test rentrée'!E10:E11)*(4/3)))/3),0))</f>
        <v>⌛</v>
      </c>
      <c r="F6" s="73" t="str">
        <f>IF((COUNTA('Résultats test rentrée'!F9:F11))&lt;&gt;3,"⌛",ROUND(((SUM(('Résultats test rentrée'!F9))+(SUM('Résultats test rentrée'!F10:F11)*(4/3)))/3),0))</f>
        <v>⌛</v>
      </c>
      <c r="G6" s="73" t="str">
        <f>IF((COUNTA('Résultats test rentrée'!G9:G11))&lt;&gt;3,"⌛",ROUND(((SUM(('Résultats test rentrée'!G9))+(SUM('Résultats test rentrée'!G10:G11)*(4/3)))/3),0))</f>
        <v>⌛</v>
      </c>
      <c r="H6" s="73" t="str">
        <f>IF((COUNTA('Résultats test rentrée'!H9:H11))&lt;&gt;3,"⌛",ROUND(((SUM(('Résultats test rentrée'!H9))+(SUM('Résultats test rentrée'!H10:H11)*(4/3)))/3),0))</f>
        <v>⌛</v>
      </c>
      <c r="I6" s="73" t="str">
        <f>IF((COUNTA('Résultats test rentrée'!I9:I11))&lt;&gt;3,"⌛",ROUND(((SUM(('Résultats test rentrée'!I9))+(SUM('Résultats test rentrée'!I10:I11)*(4/3)))/3),0))</f>
        <v>⌛</v>
      </c>
      <c r="J6" s="73" t="str">
        <f>IF((COUNTA('Résultats test rentrée'!J9:J11))&lt;&gt;3,"⌛",ROUND(((SUM(('Résultats test rentrée'!J9))+(SUM('Résultats test rentrée'!J10:J11)*(4/3)))/3),0))</f>
        <v>⌛</v>
      </c>
      <c r="K6" s="73" t="str">
        <f>IF((COUNTA('Résultats test rentrée'!K9:K11))&lt;&gt;3,"⌛",ROUND(((SUM(('Résultats test rentrée'!K9))+(SUM('Résultats test rentrée'!K10:K11)*(4/3)))/3),0))</f>
        <v>⌛</v>
      </c>
      <c r="L6" s="73" t="str">
        <f>IF((COUNTA('Résultats test rentrée'!L9:L11))&lt;&gt;3,"⌛",ROUND(((SUM(('Résultats test rentrée'!L9))+(SUM('Résultats test rentrée'!L10:L11)*(4/3)))/3),0))</f>
        <v>⌛</v>
      </c>
      <c r="M6" s="73" t="str">
        <f>IF((COUNTA('Résultats test rentrée'!M9:M11))&lt;&gt;3,"⌛",ROUND(((SUM(('Résultats test rentrée'!M9))+(SUM('Résultats test rentrée'!M10:M11)*(4/3)))/3),0))</f>
        <v>⌛</v>
      </c>
      <c r="N6" s="73" t="str">
        <f>IF((COUNTA('Résultats test rentrée'!N9:N11))&lt;&gt;3,"⌛",ROUND(((SUM(('Résultats test rentrée'!N9))+(SUM('Résultats test rentrée'!N10:N11)*(4/3)))/3),0))</f>
        <v>⌛</v>
      </c>
      <c r="O6" s="73" t="str">
        <f>IF((COUNTA('Résultats test rentrée'!O9:O11))&lt;&gt;3,"⌛",ROUND(((SUM(('Résultats test rentrée'!O9))+(SUM('Résultats test rentrée'!O10:O11)*(4/3)))/3),0))</f>
        <v>⌛</v>
      </c>
      <c r="P6" s="73" t="str">
        <f>IF((COUNTA('Résultats test rentrée'!P9:P11))&lt;&gt;3,"⌛",ROUND(((SUM(('Résultats test rentrée'!P9))+(SUM('Résultats test rentrée'!P10:P11)*(4/3)))/3),0))</f>
        <v>⌛</v>
      </c>
      <c r="Q6" s="73" t="str">
        <f>IF((COUNTA('Résultats test rentrée'!Q9:Q11))&lt;&gt;3,"⌛",ROUND(((SUM(('Résultats test rentrée'!Q9))+(SUM('Résultats test rentrée'!Q10:Q11)*(4/3)))/3),0))</f>
        <v>⌛</v>
      </c>
      <c r="R6" s="73" t="str">
        <f>IF((COUNTA('Résultats test rentrée'!R9:R11))&lt;&gt;3,"⌛",ROUND(((SUM(('Résultats test rentrée'!R9))+(SUM('Résultats test rentrée'!R10:R11)*(4/3)))/3),0))</f>
        <v>⌛</v>
      </c>
      <c r="S6" s="73" t="str">
        <f>IF((COUNTA('Résultats test rentrée'!S9:S11))&lt;&gt;3,"⌛",ROUND(((SUM(('Résultats test rentrée'!S9))+(SUM('Résultats test rentrée'!S10:S11)*(4/3)))/3),0))</f>
        <v>⌛</v>
      </c>
      <c r="T6" s="73" t="str">
        <f>IF((COUNTA('Résultats test rentrée'!T9:T11))&lt;&gt;3,"⌛",ROUND(((SUM(('Résultats test rentrée'!T9))+(SUM('Résultats test rentrée'!T10:T11)*(4/3)))/3),0))</f>
        <v>⌛</v>
      </c>
      <c r="U6" s="73" t="str">
        <f>IF((COUNTA('Résultats test rentrée'!U9:U11))&lt;&gt;3,"⌛",ROUND(((SUM(('Résultats test rentrée'!U9))+(SUM('Résultats test rentrée'!U10:U11)*(4/3)))/3),0))</f>
        <v>⌛</v>
      </c>
      <c r="V6" s="73" t="str">
        <f>IF((COUNTA('Résultats test rentrée'!V9:V11))&lt;&gt;3,"⌛",ROUND(((SUM(('Résultats test rentrée'!V9))+(SUM('Résultats test rentrée'!V10:V11)*(4/3)))/3),0))</f>
        <v>⌛</v>
      </c>
      <c r="W6" s="73" t="str">
        <f>IF((COUNTA('Résultats test rentrée'!W9:W11))&lt;&gt;3,"⌛",ROUND(((SUM(('Résultats test rentrée'!W9))+(SUM('Résultats test rentrée'!W10:W11)*(4/3)))/3),0))</f>
        <v>⌛</v>
      </c>
      <c r="X6" s="73" t="str">
        <f>IF((COUNTA('Résultats test rentrée'!X9:X11))&lt;&gt;3,"⌛",ROUND(((SUM(('Résultats test rentrée'!X9))+(SUM('Résultats test rentrée'!X10:X11)*(4/3)))/3),0))</f>
        <v>⌛</v>
      </c>
      <c r="Y6" s="73" t="str">
        <f>IF((COUNTA('Résultats test rentrée'!Y9:Y11))&lt;&gt;3,"⌛",ROUND(((SUM(('Résultats test rentrée'!Y9))+(SUM('Résultats test rentrée'!Y10:Y11)*(4/3)))/3),0))</f>
        <v>⌛</v>
      </c>
      <c r="Z6" s="73" t="str">
        <f>IF((COUNTA('Résultats test rentrée'!Z9:Z11))&lt;&gt;3,"⌛",ROUND(((SUM(('Résultats test rentrée'!Z9))+(SUM('Résultats test rentrée'!Z10:Z11)*(4/3)))/3),0))</f>
        <v>⌛</v>
      </c>
      <c r="AA6" s="73" t="str">
        <f>IF((COUNTA('Résultats test rentrée'!AA9:AA11))&lt;&gt;3,"⌛",ROUND(((SUM(('Résultats test rentrée'!AA9))+(SUM('Résultats test rentrée'!AA10:AA11)*(4/3)))/3),0))</f>
        <v>⌛</v>
      </c>
      <c r="AB6" s="73" t="str">
        <f>IF((COUNTA('Résultats test rentrée'!AB9:AB11))&lt;&gt;3,"⌛",ROUND(((SUM(('Résultats test rentrée'!AB9))+(SUM('Résultats test rentrée'!AB10:AB11)*(4/3)))/3),0))</f>
        <v>⌛</v>
      </c>
      <c r="AC6" s="73" t="str">
        <f>IF((COUNTA('Résultats test rentrée'!AC9:AC11))&lt;&gt;3,"⌛",ROUND(((SUM(('Résultats test rentrée'!AC9))+(SUM('Résultats test rentrée'!AC10:AC11)*(4/3)))/3),0))</f>
        <v>⌛</v>
      </c>
      <c r="AD6" s="73" t="str">
        <f>IF((COUNTA('Résultats test rentrée'!AD9:AD11))&lt;&gt;3,"⌛",ROUND(((SUM(('Résultats test rentrée'!AD9))+(SUM('Résultats test rentrée'!AD10:AD11)*(4/3)))/3),0))</f>
        <v>⌛</v>
      </c>
      <c r="AE6" s="73" t="str">
        <f>IF((COUNTA('Résultats test rentrée'!AE9:AE11))&lt;&gt;3,"⌛",ROUND(((SUM(('Résultats test rentrée'!AE9))+(SUM('Résultats test rentrée'!AE10:AE11)*(4/3)))/3),0))</f>
        <v>⌛</v>
      </c>
      <c r="AF6" s="73" t="str">
        <f>IF((COUNTA('Résultats test rentrée'!AF9:AF11))&lt;&gt;3,"⌛",ROUND(((SUM(('Résultats test rentrée'!AF9))+(SUM('Résultats test rentrée'!AF10:AF11)*(4/3)))/3),0))</f>
        <v>⌛</v>
      </c>
    </row>
    <row r="7" spans="1:82" s="75" customFormat="1" ht="15.95" customHeight="1" x14ac:dyDescent="0.2">
      <c r="A7" s="156" t="s">
        <v>94</v>
      </c>
      <c r="B7" s="79" t="s">
        <v>95</v>
      </c>
      <c r="C7" s="80" t="str">
        <f>IF((COUNTA('Résultats test rentrée'!C12))&lt;&gt;1,"⌛",(ROUND(AVERAGE('Résultats test rentrée'!C12),0)))</f>
        <v>⌛</v>
      </c>
      <c r="D7" s="80" t="str">
        <f>IF((COUNTA('Résultats test rentrée'!D12))&lt;&gt;1,"⌛",(ROUND(AVERAGE('Résultats test rentrée'!D12),0)))</f>
        <v>⌛</v>
      </c>
      <c r="E7" s="80" t="str">
        <f>IF((COUNTA('Résultats test rentrée'!E12))&lt;&gt;1,"⌛",(ROUND(AVERAGE('Résultats test rentrée'!E12),0)))</f>
        <v>⌛</v>
      </c>
      <c r="F7" s="80" t="str">
        <f>IF((COUNTA('Résultats test rentrée'!F12))&lt;&gt;1,"⌛",(ROUND(AVERAGE('Résultats test rentrée'!F12),0)))</f>
        <v>⌛</v>
      </c>
      <c r="G7" s="80" t="str">
        <f>IF((COUNTA('Résultats test rentrée'!G12))&lt;&gt;1,"⌛",(ROUND(AVERAGE('Résultats test rentrée'!G12),0)))</f>
        <v>⌛</v>
      </c>
      <c r="H7" s="80" t="str">
        <f>IF((COUNTA('Résultats test rentrée'!H12))&lt;&gt;1,"⌛",(ROUND(AVERAGE('Résultats test rentrée'!H12),0)))</f>
        <v>⌛</v>
      </c>
      <c r="I7" s="80" t="str">
        <f>IF((COUNTA('Résultats test rentrée'!I12))&lt;&gt;1,"⌛",(ROUND(AVERAGE('Résultats test rentrée'!I12),0)))</f>
        <v>⌛</v>
      </c>
      <c r="J7" s="80" t="str">
        <f>IF((COUNTA('Résultats test rentrée'!J12))&lt;&gt;1,"⌛",(ROUND(AVERAGE('Résultats test rentrée'!J12),0)))</f>
        <v>⌛</v>
      </c>
      <c r="K7" s="80" t="str">
        <f>IF((COUNTA('Résultats test rentrée'!K12))&lt;&gt;1,"⌛",(ROUND(AVERAGE('Résultats test rentrée'!K12),0)))</f>
        <v>⌛</v>
      </c>
      <c r="L7" s="80" t="str">
        <f>IF((COUNTA('Résultats test rentrée'!L12))&lt;&gt;1,"⌛",(ROUND(AVERAGE('Résultats test rentrée'!L12),0)))</f>
        <v>⌛</v>
      </c>
      <c r="M7" s="80" t="str">
        <f>IF((COUNTA('Résultats test rentrée'!M12))&lt;&gt;1,"⌛",(ROUND(AVERAGE('Résultats test rentrée'!M12),0)))</f>
        <v>⌛</v>
      </c>
      <c r="N7" s="80" t="str">
        <f>IF((COUNTA('Résultats test rentrée'!N12))&lt;&gt;1,"⌛",(ROUND(AVERAGE('Résultats test rentrée'!N12),0)))</f>
        <v>⌛</v>
      </c>
      <c r="O7" s="80" t="str">
        <f>IF((COUNTA('Résultats test rentrée'!O12))&lt;&gt;1,"⌛",(ROUND(AVERAGE('Résultats test rentrée'!O12),0)))</f>
        <v>⌛</v>
      </c>
      <c r="P7" s="80" t="str">
        <f>IF((COUNTA('Résultats test rentrée'!P12))&lt;&gt;1,"⌛",(ROUND(AVERAGE('Résultats test rentrée'!P12),0)))</f>
        <v>⌛</v>
      </c>
      <c r="Q7" s="80" t="str">
        <f>IF((COUNTA('Résultats test rentrée'!Q12))&lt;&gt;1,"⌛",(ROUND(AVERAGE('Résultats test rentrée'!Q12),0)))</f>
        <v>⌛</v>
      </c>
      <c r="R7" s="80" t="str">
        <f>IF((COUNTA('Résultats test rentrée'!R12))&lt;&gt;1,"⌛",(ROUND(AVERAGE('Résultats test rentrée'!R12),0)))</f>
        <v>⌛</v>
      </c>
      <c r="S7" s="80" t="str">
        <f>IF((COUNTA('Résultats test rentrée'!S12))&lt;&gt;1,"⌛",(ROUND(AVERAGE('Résultats test rentrée'!S12),0)))</f>
        <v>⌛</v>
      </c>
      <c r="T7" s="80" t="str">
        <f>IF((COUNTA('Résultats test rentrée'!T12))&lt;&gt;1,"⌛",(ROUND(AVERAGE('Résultats test rentrée'!T12),0)))</f>
        <v>⌛</v>
      </c>
      <c r="U7" s="80" t="str">
        <f>IF((COUNTA('Résultats test rentrée'!U12))&lt;&gt;1,"⌛",(ROUND(AVERAGE('Résultats test rentrée'!U12),0)))</f>
        <v>⌛</v>
      </c>
      <c r="V7" s="80" t="str">
        <f>IF((COUNTA('Résultats test rentrée'!V12))&lt;&gt;1,"⌛",(ROUND(AVERAGE('Résultats test rentrée'!V12),0)))</f>
        <v>⌛</v>
      </c>
      <c r="W7" s="80" t="str">
        <f>IF((COUNTA('Résultats test rentrée'!W12))&lt;&gt;1,"⌛",(ROUND(AVERAGE('Résultats test rentrée'!W12),0)))</f>
        <v>⌛</v>
      </c>
      <c r="X7" s="80" t="str">
        <f>IF((COUNTA('Résultats test rentrée'!X12))&lt;&gt;1,"⌛",(ROUND(AVERAGE('Résultats test rentrée'!X12),0)))</f>
        <v>⌛</v>
      </c>
      <c r="Y7" s="80" t="str">
        <f>IF((COUNTA('Résultats test rentrée'!Y12))&lt;&gt;1,"⌛",(ROUND(AVERAGE('Résultats test rentrée'!Y12),0)))</f>
        <v>⌛</v>
      </c>
      <c r="Z7" s="80" t="str">
        <f>IF((COUNTA('Résultats test rentrée'!Z12))&lt;&gt;1,"⌛",(ROUND(AVERAGE('Résultats test rentrée'!Z12),0)))</f>
        <v>⌛</v>
      </c>
      <c r="AA7" s="80" t="str">
        <f>IF((COUNTA('Résultats test rentrée'!AA12))&lt;&gt;1,"⌛",(ROUND(AVERAGE('Résultats test rentrée'!AA12),0)))</f>
        <v>⌛</v>
      </c>
      <c r="AB7" s="80" t="str">
        <f>IF((COUNTA('Résultats test rentrée'!AB12))&lt;&gt;1,"⌛",(ROUND(AVERAGE('Résultats test rentrée'!AB12),0)))</f>
        <v>⌛</v>
      </c>
      <c r="AC7" s="80" t="str">
        <f>IF((COUNTA('Résultats test rentrée'!AC12))&lt;&gt;1,"⌛",(ROUND(AVERAGE('Résultats test rentrée'!AC12),0)))</f>
        <v>⌛</v>
      </c>
      <c r="AD7" s="80" t="str">
        <f>IF((COUNTA('Résultats test rentrée'!AD12))&lt;&gt;1,"⌛",(ROUND(AVERAGE('Résultats test rentrée'!AD12),0)))</f>
        <v>⌛</v>
      </c>
      <c r="AE7" s="80" t="str">
        <f>IF((COUNTA('Résultats test rentrée'!AE12))&lt;&gt;1,"⌛",(ROUND(AVERAGE('Résultats test rentrée'!AE12),0)))</f>
        <v>⌛</v>
      </c>
      <c r="AF7" s="80" t="str">
        <f>IF((COUNTA('Résultats test rentrée'!AF12))&lt;&gt;1,"⌛",(ROUND(AVERAGE('Résultats test rentrée'!AF12),0)))</f>
        <v>⌛</v>
      </c>
    </row>
    <row r="8" spans="1:82" s="75" customFormat="1" ht="15.95" customHeight="1" x14ac:dyDescent="0.2">
      <c r="A8" s="155"/>
      <c r="B8" s="70" t="s">
        <v>104</v>
      </c>
      <c r="C8" s="69" t="str">
        <f>IF((COUNTA('Résultats test rentrée'!C13))&lt;&gt;1,"⌛",(ROUND(AVERAGE('Résultats test rentrée'!C13),0)))</f>
        <v>⌛</v>
      </c>
      <c r="D8" s="69" t="str">
        <f>IF((COUNTA('Résultats test rentrée'!D13))&lt;&gt;1,"⌛",(ROUND(AVERAGE('Résultats test rentrée'!D13),0)))</f>
        <v>⌛</v>
      </c>
      <c r="E8" s="69" t="str">
        <f>IF((COUNTA('Résultats test rentrée'!E13))&lt;&gt;1,"⌛",(ROUND(AVERAGE('Résultats test rentrée'!E13),0)))</f>
        <v>⌛</v>
      </c>
      <c r="F8" s="69" t="str">
        <f>IF((COUNTA('Résultats test rentrée'!F13))&lt;&gt;1,"⌛",(ROUND(AVERAGE('Résultats test rentrée'!F13),0)))</f>
        <v>⌛</v>
      </c>
      <c r="G8" s="69" t="str">
        <f>IF((COUNTA('Résultats test rentrée'!G13))&lt;&gt;1,"⌛",(ROUND(AVERAGE('Résultats test rentrée'!G13),0)))</f>
        <v>⌛</v>
      </c>
      <c r="H8" s="69" t="str">
        <f>IF((COUNTA('Résultats test rentrée'!H13))&lt;&gt;1,"⌛",(ROUND(AVERAGE('Résultats test rentrée'!H13),0)))</f>
        <v>⌛</v>
      </c>
      <c r="I8" s="69" t="str">
        <f>IF((COUNTA('Résultats test rentrée'!I13))&lt;&gt;1,"⌛",(ROUND(AVERAGE('Résultats test rentrée'!I13),0)))</f>
        <v>⌛</v>
      </c>
      <c r="J8" s="69" t="str">
        <f>IF((COUNTA('Résultats test rentrée'!J13))&lt;&gt;1,"⌛",(ROUND(AVERAGE('Résultats test rentrée'!J13),0)))</f>
        <v>⌛</v>
      </c>
      <c r="K8" s="69" t="str">
        <f>IF((COUNTA('Résultats test rentrée'!K13))&lt;&gt;1,"⌛",(ROUND(AVERAGE('Résultats test rentrée'!K13),0)))</f>
        <v>⌛</v>
      </c>
      <c r="L8" s="69" t="str">
        <f>IF((COUNTA('Résultats test rentrée'!L13))&lt;&gt;1,"⌛",(ROUND(AVERAGE('Résultats test rentrée'!L13),0)))</f>
        <v>⌛</v>
      </c>
      <c r="M8" s="69" t="str">
        <f>IF((COUNTA('Résultats test rentrée'!M13))&lt;&gt;1,"⌛",(ROUND(AVERAGE('Résultats test rentrée'!M13),0)))</f>
        <v>⌛</v>
      </c>
      <c r="N8" s="69" t="str">
        <f>IF((COUNTA('Résultats test rentrée'!N13))&lt;&gt;1,"⌛",(ROUND(AVERAGE('Résultats test rentrée'!N13),0)))</f>
        <v>⌛</v>
      </c>
      <c r="O8" s="69" t="str">
        <f>IF((COUNTA('Résultats test rentrée'!O13))&lt;&gt;1,"⌛",(ROUND(AVERAGE('Résultats test rentrée'!O13),0)))</f>
        <v>⌛</v>
      </c>
      <c r="P8" s="69" t="str">
        <f>IF((COUNTA('Résultats test rentrée'!P13))&lt;&gt;1,"⌛",(ROUND(AVERAGE('Résultats test rentrée'!P13),0)))</f>
        <v>⌛</v>
      </c>
      <c r="Q8" s="69" t="str">
        <f>IF((COUNTA('Résultats test rentrée'!Q13))&lt;&gt;1,"⌛",(ROUND(AVERAGE('Résultats test rentrée'!Q13),0)))</f>
        <v>⌛</v>
      </c>
      <c r="R8" s="69" t="str">
        <f>IF((COUNTA('Résultats test rentrée'!R13))&lt;&gt;1,"⌛",(ROUND(AVERAGE('Résultats test rentrée'!R13),0)))</f>
        <v>⌛</v>
      </c>
      <c r="S8" s="69" t="str">
        <f>IF((COUNTA('Résultats test rentrée'!S13))&lt;&gt;1,"⌛",(ROUND(AVERAGE('Résultats test rentrée'!S13),0)))</f>
        <v>⌛</v>
      </c>
      <c r="T8" s="69" t="str">
        <f>IF((COUNTA('Résultats test rentrée'!T13))&lt;&gt;1,"⌛",(ROUND(AVERAGE('Résultats test rentrée'!T13),0)))</f>
        <v>⌛</v>
      </c>
      <c r="U8" s="69" t="str">
        <f>IF((COUNTA('Résultats test rentrée'!U13))&lt;&gt;1,"⌛",(ROUND(AVERAGE('Résultats test rentrée'!U13),0)))</f>
        <v>⌛</v>
      </c>
      <c r="V8" s="69" t="str">
        <f>IF((COUNTA('Résultats test rentrée'!V13))&lt;&gt;1,"⌛",(ROUND(AVERAGE('Résultats test rentrée'!V13),0)))</f>
        <v>⌛</v>
      </c>
      <c r="W8" s="69" t="str">
        <f>IF((COUNTA('Résultats test rentrée'!W13))&lt;&gt;1,"⌛",(ROUND(AVERAGE('Résultats test rentrée'!W13),0)))</f>
        <v>⌛</v>
      </c>
      <c r="X8" s="69" t="str">
        <f>IF((COUNTA('Résultats test rentrée'!X13))&lt;&gt;1,"⌛",(ROUND(AVERAGE('Résultats test rentrée'!X13),0)))</f>
        <v>⌛</v>
      </c>
      <c r="Y8" s="69" t="str">
        <f>IF((COUNTA('Résultats test rentrée'!Y13))&lt;&gt;1,"⌛",(ROUND(AVERAGE('Résultats test rentrée'!Y13),0)))</f>
        <v>⌛</v>
      </c>
      <c r="Z8" s="69" t="str">
        <f>IF((COUNTA('Résultats test rentrée'!Z13))&lt;&gt;1,"⌛",(ROUND(AVERAGE('Résultats test rentrée'!Z13),0)))</f>
        <v>⌛</v>
      </c>
      <c r="AA8" s="69" t="str">
        <f>IF((COUNTA('Résultats test rentrée'!AA13))&lt;&gt;1,"⌛",(ROUND(AVERAGE('Résultats test rentrée'!AA13),0)))</f>
        <v>⌛</v>
      </c>
      <c r="AB8" s="69" t="str">
        <f>IF((COUNTA('Résultats test rentrée'!AB13))&lt;&gt;1,"⌛",(ROUND(AVERAGE('Résultats test rentrée'!AB13),0)))</f>
        <v>⌛</v>
      </c>
      <c r="AC8" s="69" t="str">
        <f>IF((COUNTA('Résultats test rentrée'!AC13))&lt;&gt;1,"⌛",(ROUND(AVERAGE('Résultats test rentrée'!AC13),0)))</f>
        <v>⌛</v>
      </c>
      <c r="AD8" s="69" t="str">
        <f>IF((COUNTA('Résultats test rentrée'!AD13))&lt;&gt;1,"⌛",(ROUND(AVERAGE('Résultats test rentrée'!AD13),0)))</f>
        <v>⌛</v>
      </c>
      <c r="AE8" s="69" t="str">
        <f>IF((COUNTA('Résultats test rentrée'!AE13))&lt;&gt;1,"⌛",(ROUND(AVERAGE('Résultats test rentrée'!AE13),0)))</f>
        <v>⌛</v>
      </c>
      <c r="AF8" s="69" t="str">
        <f>IF((COUNTA('Résultats test rentrée'!AF13))&lt;&gt;1,"⌛",(ROUND(AVERAGE('Résultats test rentrée'!AF13),0)))</f>
        <v>⌛</v>
      </c>
    </row>
    <row r="9" spans="1:82" s="75" customFormat="1" ht="15.95" customHeight="1" x14ac:dyDescent="0.2">
      <c r="A9" s="157"/>
      <c r="B9" s="70" t="s">
        <v>96</v>
      </c>
      <c r="C9" s="69" t="str">
        <f>IF((COUNTA('Résultats test rentrée'!C14:C16))&lt;&gt;3,"⌛",(ROUND(AVERAGE('Résultats test rentrée'!C14:C16),0)))</f>
        <v>⌛</v>
      </c>
      <c r="D9" s="69" t="str">
        <f>IF((COUNTA('Résultats test rentrée'!D14:D16))&lt;&gt;3,"⌛",(ROUND(AVERAGE('Résultats test rentrée'!D14:D16),0)))</f>
        <v>⌛</v>
      </c>
      <c r="E9" s="69" t="str">
        <f>IF((COUNTA('Résultats test rentrée'!E14:E16))&lt;&gt;3,"⌛",(ROUND(AVERAGE('Résultats test rentrée'!E14:E16),0)))</f>
        <v>⌛</v>
      </c>
      <c r="F9" s="69" t="str">
        <f>IF((COUNTA('Résultats test rentrée'!F14:F16))&lt;&gt;3,"⌛",(ROUND(AVERAGE('Résultats test rentrée'!F14:F16),0)))</f>
        <v>⌛</v>
      </c>
      <c r="G9" s="69" t="str">
        <f>IF((COUNTA('Résultats test rentrée'!G14:G16))&lt;&gt;3,"⌛",(ROUND(AVERAGE('Résultats test rentrée'!G14:G16),0)))</f>
        <v>⌛</v>
      </c>
      <c r="H9" s="69" t="str">
        <f>IF((COUNTA('Résultats test rentrée'!H14:H16))&lt;&gt;3,"⌛",(ROUND(AVERAGE('Résultats test rentrée'!H14:H16),0)))</f>
        <v>⌛</v>
      </c>
      <c r="I9" s="69" t="str">
        <f>IF((COUNTA('Résultats test rentrée'!I14:I16))&lt;&gt;3,"⌛",(ROUND(AVERAGE('Résultats test rentrée'!I14:I16),0)))</f>
        <v>⌛</v>
      </c>
      <c r="J9" s="69" t="str">
        <f>IF((COUNTA('Résultats test rentrée'!J14:J16))&lt;&gt;3,"⌛",(ROUND(AVERAGE('Résultats test rentrée'!J14:J16),0)))</f>
        <v>⌛</v>
      </c>
      <c r="K9" s="69" t="str">
        <f>IF((COUNTA('Résultats test rentrée'!K14:K16))&lt;&gt;3,"⌛",(ROUND(AVERAGE('Résultats test rentrée'!K14:K16),0)))</f>
        <v>⌛</v>
      </c>
      <c r="L9" s="69" t="str">
        <f>IF((COUNTA('Résultats test rentrée'!L14:L16))&lt;&gt;3,"⌛",(ROUND(AVERAGE('Résultats test rentrée'!L14:L16),0)))</f>
        <v>⌛</v>
      </c>
      <c r="M9" s="69" t="str">
        <f>IF((COUNTA('Résultats test rentrée'!M14:M16))&lt;&gt;3,"⌛",(ROUND(AVERAGE('Résultats test rentrée'!M14:M16),0)))</f>
        <v>⌛</v>
      </c>
      <c r="N9" s="69" t="str">
        <f>IF((COUNTA('Résultats test rentrée'!N14:N16))&lt;&gt;3,"⌛",(ROUND(AVERAGE('Résultats test rentrée'!N14:N16),0)))</f>
        <v>⌛</v>
      </c>
      <c r="O9" s="69" t="str">
        <f>IF((COUNTA('Résultats test rentrée'!O14:O16))&lt;&gt;3,"⌛",(ROUND(AVERAGE('Résultats test rentrée'!O14:O16),0)))</f>
        <v>⌛</v>
      </c>
      <c r="P9" s="69" t="str">
        <f>IF((COUNTA('Résultats test rentrée'!P14:P16))&lt;&gt;3,"⌛",(ROUND(AVERAGE('Résultats test rentrée'!P14:P16),0)))</f>
        <v>⌛</v>
      </c>
      <c r="Q9" s="69" t="str">
        <f>IF((COUNTA('Résultats test rentrée'!Q14:Q16))&lt;&gt;3,"⌛",(ROUND(AVERAGE('Résultats test rentrée'!Q14:Q16),0)))</f>
        <v>⌛</v>
      </c>
      <c r="R9" s="69" t="str">
        <f>IF((COUNTA('Résultats test rentrée'!R14:R16))&lt;&gt;3,"⌛",(ROUND(AVERAGE('Résultats test rentrée'!R14:R16),0)))</f>
        <v>⌛</v>
      </c>
      <c r="S9" s="69" t="str">
        <f>IF((COUNTA('Résultats test rentrée'!S14:S16))&lt;&gt;3,"⌛",(ROUND(AVERAGE('Résultats test rentrée'!S14:S16),0)))</f>
        <v>⌛</v>
      </c>
      <c r="T9" s="69" t="str">
        <f>IF((COUNTA('Résultats test rentrée'!T14:T16))&lt;&gt;3,"⌛",(ROUND(AVERAGE('Résultats test rentrée'!T14:T16),0)))</f>
        <v>⌛</v>
      </c>
      <c r="U9" s="69" t="str">
        <f>IF((COUNTA('Résultats test rentrée'!U14:U16))&lt;&gt;3,"⌛",(ROUND(AVERAGE('Résultats test rentrée'!U14:U16),0)))</f>
        <v>⌛</v>
      </c>
      <c r="V9" s="69" t="str">
        <f>IF((COUNTA('Résultats test rentrée'!V14:V16))&lt;&gt;3,"⌛",(ROUND(AVERAGE('Résultats test rentrée'!V14:V16),0)))</f>
        <v>⌛</v>
      </c>
      <c r="W9" s="69" t="str">
        <f>IF((COUNTA('Résultats test rentrée'!W14:W16))&lt;&gt;3,"⌛",(ROUND(AVERAGE('Résultats test rentrée'!W14:W16),0)))</f>
        <v>⌛</v>
      </c>
      <c r="X9" s="69" t="str">
        <f>IF((COUNTA('Résultats test rentrée'!X14:X16))&lt;&gt;3,"⌛",(ROUND(AVERAGE('Résultats test rentrée'!X14:X16),0)))</f>
        <v>⌛</v>
      </c>
      <c r="Y9" s="69" t="str">
        <f>IF((COUNTA('Résultats test rentrée'!Y14:Y16))&lt;&gt;3,"⌛",(ROUND(AVERAGE('Résultats test rentrée'!Y14:Y16),0)))</f>
        <v>⌛</v>
      </c>
      <c r="Z9" s="69" t="str">
        <f>IF((COUNTA('Résultats test rentrée'!Z14:Z16))&lt;&gt;3,"⌛",(ROUND(AVERAGE('Résultats test rentrée'!Z14:Z16),0)))</f>
        <v>⌛</v>
      </c>
      <c r="AA9" s="69" t="str">
        <f>IF((COUNTA('Résultats test rentrée'!AA14:AA16))&lt;&gt;3,"⌛",(ROUND(AVERAGE('Résultats test rentrée'!AA14:AA16),0)))</f>
        <v>⌛</v>
      </c>
      <c r="AB9" s="69" t="str">
        <f>IF((COUNTA('Résultats test rentrée'!AB14:AB16))&lt;&gt;3,"⌛",(ROUND(AVERAGE('Résultats test rentrée'!AB14:AB16),0)))</f>
        <v>⌛</v>
      </c>
      <c r="AC9" s="69" t="str">
        <f>IF((COUNTA('Résultats test rentrée'!AC14:AC16))&lt;&gt;3,"⌛",(ROUND(AVERAGE('Résultats test rentrée'!AC14:AC16),0)))</f>
        <v>⌛</v>
      </c>
      <c r="AD9" s="69" t="str">
        <f>IF((COUNTA('Résultats test rentrée'!AD14:AD16))&lt;&gt;3,"⌛",(ROUND(AVERAGE('Résultats test rentrée'!AD14:AD16),0)))</f>
        <v>⌛</v>
      </c>
      <c r="AE9" s="69" t="str">
        <f>IF((COUNTA('Résultats test rentrée'!AE14:AE16))&lt;&gt;3,"⌛",(ROUND(AVERAGE('Résultats test rentrée'!AE14:AE16),0)))</f>
        <v>⌛</v>
      </c>
      <c r="AF9" s="69" t="str">
        <f>IF((COUNTA('Résultats test rentrée'!AF14:AF16))&lt;&gt;3,"⌛",(ROUND(AVERAGE('Résultats test rentrée'!AF14:AF16),0)))</f>
        <v>⌛</v>
      </c>
    </row>
    <row r="10" spans="1:82" s="72" customFormat="1" ht="18" hidden="1" customHeight="1" x14ac:dyDescent="0.2">
      <c r="A10" s="158" t="s">
        <v>73</v>
      </c>
      <c r="B10" s="158"/>
      <c r="C10" s="71" t="str">
        <f>IF((COUNTA('Résultats test rentrée'!C9:C11))&lt;&gt;3,"⌛",ROUND(((SUM(('Résultats test rentrée'!C9))+(SUM('Résultats test rentrée'!C10:C11)*(4/3)))/3),0))</f>
        <v>⌛</v>
      </c>
      <c r="D10" s="71" t="str">
        <f>IF((COUNTA('Résultats test rentrée'!D5:D11))&lt;&gt;7,"⌛",ROUND(((SUM(('Résultats test rentrée'!D5:D9))+(SUM('Résultats test rentrée'!D10:D11)*(4/3)))/7),0))</f>
        <v>⌛</v>
      </c>
      <c r="E10" s="71" t="str">
        <f>IF((COUNTA('Résultats test rentrée'!E5:E11))&lt;&gt;7,"⌛",ROUND(((SUM(('Résultats test rentrée'!E5:E9))+(SUM('Résultats test rentrée'!E10:E11)*(4/3)))/7),0))</f>
        <v>⌛</v>
      </c>
      <c r="F10" s="71" t="str">
        <f>IF((COUNTA('Résultats test rentrée'!F5:F11))&lt;&gt;7,"⌛",ROUND(((SUM(('Résultats test rentrée'!F5:F9))+(SUM('Résultats test rentrée'!F10:F11)*(4/3)))/7),0))</f>
        <v>⌛</v>
      </c>
      <c r="G10" s="71" t="str">
        <f>IF((COUNTA('Résultats test rentrée'!G5:G11))&lt;&gt;7,"⌛",ROUND(((SUM(('Résultats test rentrée'!G5:G9))+(SUM('Résultats test rentrée'!G10:G11)*(4/3)))/7),0))</f>
        <v>⌛</v>
      </c>
      <c r="H10" s="71" t="str">
        <f>IF((COUNTA('Résultats test rentrée'!H5:H11))&lt;&gt;7,"⌛",ROUND(((SUM(('Résultats test rentrée'!H5:H9))+(SUM('Résultats test rentrée'!H10:H11)*(4/3)))/7),0))</f>
        <v>⌛</v>
      </c>
      <c r="I10" s="71" t="str">
        <f>IF((COUNTA('Résultats test rentrée'!I5:I11))&lt;&gt;7,"⌛",ROUND(((SUM(('Résultats test rentrée'!I5:I9))+(SUM('Résultats test rentrée'!I10:I11)*(4/3)))/7),0))</f>
        <v>⌛</v>
      </c>
      <c r="J10" s="71" t="str">
        <f>IF((COUNTA('Résultats test rentrée'!J5:J11))&lt;&gt;7,"⌛",ROUND(((SUM(('Résultats test rentrée'!J5:J9))+(SUM('Résultats test rentrée'!J10:J11)*(4/3)))/7),0))</f>
        <v>⌛</v>
      </c>
      <c r="K10" s="71" t="str">
        <f>IF((COUNTA('Résultats test rentrée'!K5:K11))&lt;&gt;7,"⌛",ROUND(((SUM(('Résultats test rentrée'!K5:K9))+(SUM('Résultats test rentrée'!K10:K11)*(4/3)))/7),0))</f>
        <v>⌛</v>
      </c>
      <c r="L10" s="71" t="str">
        <f>IF((COUNTA('Résultats test rentrée'!L5:L11))&lt;&gt;7,"⌛",ROUND(((SUM(('Résultats test rentrée'!L5:L9))+(SUM('Résultats test rentrée'!L10:L11)*(4/3)))/7),0))</f>
        <v>⌛</v>
      </c>
      <c r="M10" s="71" t="str">
        <f>IF((COUNTA('Résultats test rentrée'!M5:M11))&lt;&gt;7,"⌛",ROUND(((SUM(('Résultats test rentrée'!M5:M9))+(SUM('Résultats test rentrée'!M10:M11)*(4/3)))/7),0))</f>
        <v>⌛</v>
      </c>
      <c r="N10" s="71" t="str">
        <f>IF((COUNTA('Résultats test rentrée'!N5:N11))&lt;&gt;7,"⌛",ROUND(((SUM(('Résultats test rentrée'!N5:N9))+(SUM('Résultats test rentrée'!N10:N11)*(4/3)))/7),0))</f>
        <v>⌛</v>
      </c>
      <c r="O10" s="71" t="str">
        <f>IF((COUNTA('Résultats test rentrée'!O5:O11))&lt;&gt;7,"⌛",ROUND(((SUM(('Résultats test rentrée'!O5:O9))+(SUM('Résultats test rentrée'!O10:O11)*(4/3)))/7),0))</f>
        <v>⌛</v>
      </c>
      <c r="P10" s="71" t="str">
        <f>IF((COUNTA('Résultats test rentrée'!P5:P11))&lt;&gt;7,"⌛",ROUND(((SUM(('Résultats test rentrée'!P5:P9))+(SUM('Résultats test rentrée'!P10:P11)*(4/3)))/7),0))</f>
        <v>⌛</v>
      </c>
      <c r="Q10" s="71" t="str">
        <f>IF((COUNTA('Résultats test rentrée'!Q5:Q11))&lt;&gt;7,"⌛",ROUND(((SUM(('Résultats test rentrée'!Q5:Q9))+(SUM('Résultats test rentrée'!Q10:Q11)*(4/3)))/7),0))</f>
        <v>⌛</v>
      </c>
      <c r="R10" s="71" t="str">
        <f>IF((COUNTA('Résultats test rentrée'!R5:R11))&lt;&gt;7,"⌛",ROUND(((SUM(('Résultats test rentrée'!R5:R9))+(SUM('Résultats test rentrée'!R10:R11)*(4/3)))/7),0))</f>
        <v>⌛</v>
      </c>
      <c r="S10" s="71" t="str">
        <f>IF((COUNTA('Résultats test rentrée'!S5:S11))&lt;&gt;7,"⌛",ROUND(((SUM(('Résultats test rentrée'!S5:S9))+(SUM('Résultats test rentrée'!S10:S11)*(4/3)))/7),0))</f>
        <v>⌛</v>
      </c>
      <c r="T10" s="71" t="str">
        <f>IF((COUNTA('Résultats test rentrée'!T5:T11))&lt;&gt;7,"⌛",ROUND(((SUM(('Résultats test rentrée'!T5:T9))+(SUM('Résultats test rentrée'!T10:T11)*(4/3)))/7),0))</f>
        <v>⌛</v>
      </c>
      <c r="U10" s="71" t="str">
        <f>IF((COUNTA('Résultats test rentrée'!U5:U11))&lt;&gt;7,"⌛",ROUND(((SUM(('Résultats test rentrée'!U5:U9))+(SUM('Résultats test rentrée'!U10:U11)*(4/3)))/7),0))</f>
        <v>⌛</v>
      </c>
      <c r="V10" s="71" t="str">
        <f>IF((COUNTA('Résultats test rentrée'!V5:V11))&lt;&gt;7,"⌛",ROUND(((SUM(('Résultats test rentrée'!V5:V9))+(SUM('Résultats test rentrée'!V10:V11)*(4/3)))/7),0))</f>
        <v>⌛</v>
      </c>
      <c r="W10" s="71" t="str">
        <f>IF((COUNTA('Résultats test rentrée'!W5:W11))&lt;&gt;7,"⌛",ROUND(((SUM(('Résultats test rentrée'!W5:W9))+(SUM('Résultats test rentrée'!W10:W11)*(4/3)))/7),0))</f>
        <v>⌛</v>
      </c>
      <c r="X10" s="71" t="str">
        <f>IF((COUNTA('Résultats test rentrée'!X5:X11))&lt;&gt;7,"⌛",ROUND(((SUM(('Résultats test rentrée'!X5:X9))+(SUM('Résultats test rentrée'!X10:X11)*(4/3)))/7),0))</f>
        <v>⌛</v>
      </c>
      <c r="Y10" s="71" t="str">
        <f>IF((COUNTA('Résultats test rentrée'!Y5:Y11))&lt;&gt;7,"⌛",ROUND(((SUM(('Résultats test rentrée'!Y5:Y9))+(SUM('Résultats test rentrée'!Y10:Y11)*(4/3)))/7),0))</f>
        <v>⌛</v>
      </c>
      <c r="Z10" s="71" t="str">
        <f>IF((COUNTA('Résultats test rentrée'!Z5:Z11))&lt;&gt;7,"⌛",ROUND(((SUM(('Résultats test rentrée'!Z5:Z9))+(SUM('Résultats test rentrée'!Z10:Z11)*(4/3)))/7),0))</f>
        <v>⌛</v>
      </c>
      <c r="AA10" s="71" t="str">
        <f>IF((COUNTA('Résultats test rentrée'!AA5:AA11))&lt;&gt;7,"⌛",ROUND(((SUM(('Résultats test rentrée'!AA5:AA9))+(SUM('Résultats test rentrée'!AA10:AA11)*(4/3)))/7),0))</f>
        <v>⌛</v>
      </c>
      <c r="AB10" s="71" t="str">
        <f>IF((COUNTA('Résultats test rentrée'!AB5:AB11))&lt;&gt;7,"⌛",ROUND(((SUM(('Résultats test rentrée'!AB5:AB9))+(SUM('Résultats test rentrée'!AB10:AB11)*(4/3)))/7),0))</f>
        <v>⌛</v>
      </c>
      <c r="AC10" s="71" t="str">
        <f>IF((COUNTA('Résultats test rentrée'!AC5:AC11))&lt;&gt;7,"⌛",ROUND(((SUM(('Résultats test rentrée'!AC5:AC9))+(SUM('Résultats test rentrée'!AC10:AC11)*(4/3)))/7),0))</f>
        <v>⌛</v>
      </c>
      <c r="AD10" s="71" t="str">
        <f>IF((COUNTA('Résultats test rentrée'!AD5:AD11))&lt;&gt;7,"⌛",ROUND(((SUM(('Résultats test rentrée'!AD5:AD9))+(SUM('Résultats test rentrée'!AD10:AD11)*(4/3)))/7),0))</f>
        <v>⌛</v>
      </c>
      <c r="AE10" s="71" t="str">
        <f>IF((COUNTA('Résultats test rentrée'!AE5:AE11))&lt;&gt;7,"⌛",ROUND(((SUM(('Résultats test rentrée'!AE5:AE9))+(SUM('Résultats test rentrée'!AE10:AE11)*(4/3)))/7),0))</f>
        <v>⌛</v>
      </c>
      <c r="AF10" s="71" t="str">
        <f>IF((COUNTA('Résultats test rentrée'!AF5:AF11))&lt;&gt;7,"⌛",ROUND(((SUM(('Résultats test rentrée'!AF5:AF9))+(SUM('Résultats test rentrée'!AF10:AF11)*(4/3)))/7),0))</f>
        <v>⌛</v>
      </c>
      <c r="AH10" s="72" t="e">
        <f>#REF!</f>
        <v>#REF!</v>
      </c>
      <c r="AI10" s="72" t="str">
        <f>'Mes élèves'!A4</f>
        <v>Elève 3</v>
      </c>
      <c r="AJ10" s="72" t="e">
        <f t="shared" si="0"/>
        <v>#N/A</v>
      </c>
      <c r="AK10" s="72" t="e">
        <f t="shared" si="0"/>
        <v>#N/A</v>
      </c>
      <c r="AL10" s="72" t="e">
        <f t="shared" si="0"/>
        <v>#N/A</v>
      </c>
      <c r="AM10" s="72" t="e">
        <f t="shared" si="0"/>
        <v>#N/A</v>
      </c>
      <c r="AN10" s="72" t="e">
        <f t="shared" si="0"/>
        <v>#N/A</v>
      </c>
      <c r="AO10" s="72" t="e">
        <f t="shared" si="0"/>
        <v>#N/A</v>
      </c>
      <c r="AP10" s="72" t="e">
        <f t="shared" si="0"/>
        <v>#N/A</v>
      </c>
      <c r="AR10" s="72" t="e">
        <f>IF(COUNTA($AJ$3:$AJ$28)=0,"",IF(AND($AJ10="",$AJ4=AR$2),AR4+0.1,IF(AND($AJ10="",$AJ4&lt;&gt;AR$2),AR4,IF(AND($AJ10&lt;&gt;AR$2,$AJ4=AR$2),AR4+0.1,IF(AND($AJ10=AR$2,$AJ4&lt;&gt;AR$2),AR4+0.9,IF(AND($AJ4=$AJ10,$AJ10=AR$2),AR4+1,IF(AND($AJ10=AR$2,$AJ4=""),AR4+0.9,AR4)))))))</f>
        <v>#N/A</v>
      </c>
      <c r="AS10" s="72" t="e">
        <f>IF(COUNTA($AJ$3:$AJ$28)=0,"",IF(AND($AJ10="",$AJ4=AS$2),AS4+0.1,IF(AND($AJ10="",$AJ4&lt;&gt;AS$2),AS4,IF(AND($AJ10&lt;&gt;AS$2,$AJ4=AS$2),AS4+0.1,IF(AND($AJ10=AS$2,$AJ4&lt;&gt;AS$2),AS4+0.9,IF(AND($AJ4=$AJ10,$AJ10=AS$2),AS4+1,IF(AND($AJ10=AS$2,$AJ4=""),AS4+0.9,AS4)))))))</f>
        <v>#N/A</v>
      </c>
      <c r="AT10" s="72" t="e">
        <f>IF(COUNTA($AJ$3:$AJ$28)=0,"",IF(AND($AJ10="",$AJ4=AT$2),AT4+0.1,IF(AND($AJ10="",$AJ4&lt;&gt;AT$2),AT4,IF(AND($AJ10&lt;&gt;AT$2,$AJ4=AT$2),AT4+0.1,IF(AND($AJ10=AT$2,$AJ4&lt;&gt;AT$2),AT4+0.9,IF(AND($AJ4=$AJ10,$AJ10=AT$2),AT4+1,IF(AND($AJ10=AT$2,$AJ4=""),AT4+0.9,AT4)))))))</f>
        <v>#N/A</v>
      </c>
      <c r="AU10" s="72" t="e">
        <f>IF(COUNTA($AJ$3:$AJ$28)=0,"",IF(AND($AJ10="",$AJ4=AU$2),AU4+0.1,IF(AND($AJ10="",$AJ4&lt;&gt;AU$2),AU4,IF(AND($AJ10&lt;&gt;AU$2,$AJ4=AU$2),AU4+0.1,IF(AND($AJ10=AU$2,$AJ4&lt;&gt;AU$2),AU4+0.9,IF(AND($AJ4=$AJ10,$AJ10=AU$2),AU4+1,IF(AND($AJ10=AU$2,$AJ4=""),AU4+0.9,AU4)))))))</f>
        <v>#N/A</v>
      </c>
      <c r="AV10" s="72" t="e">
        <f>IF(COUNTA($AK$3:$AK$28)=0,"",IF(AND($AK10="",$AK4=AV$2),AV4+0.1,IF(AND($AK10="",$AK4&lt;&gt;AV$2),AV4,IF(AND($AK10&lt;&gt;AV$2,$AK4=AV$2),AV4+0.1,IF(AND($AK10=AV$2,$AK4&lt;&gt;AV$2),AV4+0.9,IF(AND($AK4=$AK10,$AK10=AV$2),AV4+1,IF(AND($AK10=AV$2,$AK4=""),AV4+0.9,AV4)))))))</f>
        <v>#N/A</v>
      </c>
      <c r="AW10" s="72" t="e">
        <f>IF(COUNTA($AK$3:$AK$28)=0,"",IF(AND($AK10="",$AK4=AW$2),AW4+0.1,IF(AND($AK10="",$AK4&lt;&gt;AW$2),AW4,IF(AND($AK10&lt;&gt;AW$2,$AK4=AW$2),AW4+0.1,IF(AND($AK10=AW$2,$AK4&lt;&gt;AW$2),AW4+0.9,IF(AND($AK4=$AK10,$AK10=AW$2),AW4+1,IF(AND($AK10=AW$2,$AK4=""),AW4+0.9,AW4)))))))</f>
        <v>#N/A</v>
      </c>
      <c r="AX10" s="72" t="e">
        <f>IF(COUNTA($AK$3:$AK$28)=0,"",IF(AND($AK10="",$AK4=AX$2),AX4+0.1,IF(AND($AK10="",$AK4&lt;&gt;AX$2),AX4,IF(AND($AK10&lt;&gt;AX$2,$AK4=AX$2),AX4+0.1,IF(AND($AK10=AX$2,$AK4&lt;&gt;AX$2),AX4+0.9,IF(AND($AK4=$AK10,$AK10=AX$2),AX4+1,IF(AND($AK10=AX$2,$AK4=""),AX4+0.9,AX4)))))))</f>
        <v>#N/A</v>
      </c>
      <c r="AY10" s="72" t="e">
        <f>IF(COUNTA($AK$3:$AK$28)=0,"",IF(AND($AK10="",$AK4=AY$2),AY4+0.1,IF(AND($AK10="",$AK4&lt;&gt;AY$2),AY4,IF(AND($AK10&lt;&gt;AY$2,$AK4=AY$2),AY4+0.1,IF(AND($AK10=AY$2,$AK4&lt;&gt;AY$2),AY4+0.9,IF(AND($AK4=$AK10,$AK10=AY$2),AY4+1,IF(AND($AK10=AY$2,$AK4=""),AY4+0.9,AY4)))))))</f>
        <v>#N/A</v>
      </c>
      <c r="AZ10" s="72" t="e">
        <f>IF(COUNTA($AL$3:$AL$28)=0,"",IF(AND($AL10="",$AL4=AZ$2),AZ4+0.1,IF(AND($AL10="",$AL4&lt;&gt;AZ$2),AZ4,IF(AND($AL10&lt;&gt;AZ$2,$AL4=AZ$2),AZ4+0.1,IF(AND($AL10=AZ$2,$AL4&lt;&gt;AZ$2),AZ4+0.9,IF(AND($AL4=$AL10,$AL10=AZ$2),AZ4+1,IF(AND($AL10=AZ$2,$AL4=""),AZ4+0.9,AZ4)))))))</f>
        <v>#N/A</v>
      </c>
      <c r="BA10" s="72" t="e">
        <f>IF(COUNTA($AL$3:$AL$28)=0,"",IF(AND($AL10="",$AL4=BA$2),BA4+0.1,IF(AND($AL10="",$AL4&lt;&gt;BA$2),BA4,IF(AND($AL10&lt;&gt;BA$2,$AL4=BA$2),BA4+0.1,IF(AND($AL10=BA$2,$AL4&lt;&gt;BA$2),BA4+0.9,IF(AND($AL4=$AL10,$AL10=BA$2),BA4+1,IF(AND($AL10=BA$2,$AL4=""),BA4+0.9,BA4)))))))</f>
        <v>#N/A</v>
      </c>
      <c r="BB10" s="72" t="e">
        <f>IF(COUNTA($AL$3:$AL$28)=0,"",IF(AND($AL10="",$AL4=BB$2),BB4+0.1,IF(AND($AL10="",$AL4&lt;&gt;BB$2),BB4,IF(AND($AL10&lt;&gt;BB$2,$AL4=BB$2),BB4+0.1,IF(AND($AL10=BB$2,$AL4&lt;&gt;BB$2),BB4+0.9,IF(AND($AL4=$AL10,$AL10=BB$2),BB4+1,IF(AND($AL10=BB$2,$AL4=""),BB4+0.9,BB4)))))))</f>
        <v>#N/A</v>
      </c>
      <c r="BC10" s="72" t="e">
        <f>IF(COUNTA($AL$3:$AL$28)=0,"",IF(AND($AL10="",$AL4=BC$2),BC4+0.1,IF(AND($AL10="",$AL4&lt;&gt;BC$2),BC4,IF(AND($AL10&lt;&gt;BC$2,$AL4=BC$2),BC4+0.1,IF(AND($AL10=BC$2,$AL4&lt;&gt;BC$2),BC4+0.9,IF(AND($AL4=$AL10,$AL10=BC$2),BC4+1,IF(AND($AL10=BC$2,$AL4=""),BC4+0.9,BC4)))))))</f>
        <v>#N/A</v>
      </c>
      <c r="BD10" s="72" t="e">
        <f>IF(COUNTA($AM$3:$AM$28)=0,"",IF(AND($AM10="",$AM4=BD$2),BD4+0.1,IF(AND($AM10="",$AM4&lt;&gt;BD$2),BD4,IF(AND($AM10&lt;&gt;BD$2,$AM4=BD$2),BD4+0.1,IF(AND($AM10=BD$2,$AM4&lt;&gt;BD$2),BD4+0.9,IF(AND($AM4=$AM10,$AM10=BD$2),BD4+1,IF(AND($AM10=BD$2,$AM4=""),BD4+0.9,BD4)))))))</f>
        <v>#N/A</v>
      </c>
      <c r="BE10" s="72" t="e">
        <f>IF(COUNTA($AM$3:$AM$28)=0,"",IF(AND($AM10="",$AM4=BE$2),BE4+0.1,IF(AND($AM10="",$AM4&lt;&gt;BE$2),BE4,IF(AND($AM10&lt;&gt;BE$2,$AM4=BE$2),BE4+0.1,IF(AND($AM10=BE$2,$AM4&lt;&gt;BE$2),BE4+0.9,IF(AND($AM4=$AM10,$AM10=BE$2),BE4+1,IF(AND($AM10=BE$2,$AM4=""),BE4+0.9,BE4)))))))</f>
        <v>#N/A</v>
      </c>
      <c r="BF10" s="72" t="e">
        <f>IF(COUNTA($AM$3:$AM$28)=0,"",IF(AND($AM10="",$AM4=BF$2),BF4+0.1,IF(AND($AM10="",$AM4&lt;&gt;BF$2),BF4,IF(AND($AM10&lt;&gt;BF$2,$AM4=BF$2),BF4+0.1,IF(AND($AM10=BF$2,$AM4&lt;&gt;BF$2),BF4+0.9,IF(AND($AM4=$AM10,$AM10=BF$2),BF4+1,IF(AND($AM10=BF$2,$AM4=""),BF4+0.9,BF4)))))))</f>
        <v>#N/A</v>
      </c>
      <c r="BG10" s="72" t="e">
        <f>IF(COUNTA($AM$3:$AM$28)=0,"",IF(AND($AM10="",$AM4=BG$2),BG4+0.1,IF(AND($AM10="",$AM4&lt;&gt;BG$2),BG4,IF(AND($AM10&lt;&gt;BG$2,$AM4=BG$2),BG4+0.1,IF(AND($AM10=BG$2,$AM4&lt;&gt;BG$2),BG4+0.9,IF(AND($AM4=$AM10,$AM10=BG$2),BG4+1,IF(AND($AM10=BG$2,$AM4=""),BG4+0.9,BG4)))))))</f>
        <v>#N/A</v>
      </c>
      <c r="BH10" s="72" t="e">
        <f>IF(COUNTA($AN$3:$AN$28)=0,"",IF(AND($AN10="",$AN4=BH$2),BH4+0.1,IF(AND($AN10="",$AN4&lt;&gt;BH$2),BH4,IF(AND($AN10&lt;&gt;BH$2,$AN4=BH$2),BH4+0.1,IF(AND($AN10=BH$2,$AN4&lt;&gt;BH$2),BH4+0.9,IF(AND($AN4=$AN10,$AN10=BH$2),BH4+1,IF(AND($AN10=BH$2,$AN4=""),BH4+0.9,BH4)))))))</f>
        <v>#N/A</v>
      </c>
      <c r="BI10" s="72" t="e">
        <f>IF(COUNTA($AN$3:$AN$28)=0,"",IF(AND($AN10="",$AN4=BI$2),BI4+0.1,IF(AND($AN10="",$AN4&lt;&gt;BI$2),BI4,IF(AND($AN10&lt;&gt;BI$2,$AN4=BI$2),BI4+0.1,IF(AND($AN10=BI$2,$AN4&lt;&gt;BI$2),BI4+0.9,IF(AND($AN4=$AN10,$AN10=BI$2),BI4+1,IF(AND($AN10=BI$2,$AN4=""),BI4+0.9,BI4)))))))</f>
        <v>#N/A</v>
      </c>
      <c r="BJ10" s="72" t="e">
        <f>IF(COUNTA($AN$3:$AN$28)=0,"",IF(AND($AN10="",$AN4=BJ$2),BJ4+0.1,IF(AND($AN10="",$AN4&lt;&gt;BJ$2),BJ4,IF(AND($AN10&lt;&gt;BJ$2,$AN4=BJ$2),BJ4+0.1,IF(AND($AN10=BJ$2,$AN4&lt;&gt;BJ$2),BJ4+0.9,IF(AND($AN4=$AN10,$AN10=BJ$2),BJ4+1,IF(AND($AN10=BJ$2,$AN4=""),BJ4+0.9,BJ4)))))))</f>
        <v>#N/A</v>
      </c>
      <c r="BK10" s="72" t="e">
        <f>IF(COUNTA($AN$3:$AN$28)=0,"",IF(AND($AN10="",$AN4=BK$2),BK4+0.1,IF(AND($AN10="",$AN4&lt;&gt;BK$2),BK4,IF(AND($AN10&lt;&gt;BK$2,$AN4=BK$2),BK4+0.1,IF(AND($AN10=BK$2,$AN4&lt;&gt;BK$2),BK4+0.9,IF(AND($AN4=$AN10,$AN10=BK$2),BK4+1,IF(AND($AN10=BK$2,$AN4=""),BK4+0.9,BK4)))))))</f>
        <v>#N/A</v>
      </c>
      <c r="BL10" s="72" t="e">
        <f>IF(COUNTA($AO$3:$AO$28)=0,"",IF(AND($AO10="",$AO4=BL$2),BL4+0.1,IF(AND($AO10="",$AO4&lt;&gt;BL$2),BL4,IF(AND($AO10&lt;&gt;BL$2,$AO4=BL$2),BL4+0.1,IF(AND($AO10=BL$2,$AO4&lt;&gt;BL$2),BL4+0.9,IF(AND($AO4=$AO10,$AO10=BL$2),BL4+1,IF(AND($AO10=BL$2,$AO4=""),BL4+0.9,BL4)))))))</f>
        <v>#N/A</v>
      </c>
      <c r="BM10" s="72" t="e">
        <f>IF(COUNTA($AO$3:$AO$28)=0,"",IF(AND($AO10="",$AO4=BM$2),BM4+0.1,IF(AND($AO10="",$AO4&lt;&gt;BM$2),BM4,IF(AND($AO10&lt;&gt;BM$2,$AO4=BM$2),BM4+0.1,IF(AND($AO10=BM$2,$AO4&lt;&gt;BM$2),BM4+0.9,IF(AND($AO4=$AO10,$AO10=BM$2),BM4+1,IF(AND($AO10=BM$2,$AO4=""),BM4+0.9,BM4)))))))</f>
        <v>#N/A</v>
      </c>
      <c r="BN10" s="72" t="e">
        <f>IF(COUNTA($AO$3:$AO$28)=0,"",IF(AND($AO10="",$AO4=BN$2),BN4+0.1,IF(AND($AO10="",$AO4&lt;&gt;BN$2),BN4,IF(AND($AO10&lt;&gt;BN$2,$AO4=BN$2),BN4+0.1,IF(AND($AO10=BN$2,$AO4&lt;&gt;BN$2),BN4+0.9,IF(AND($AO4=$AO10,$AO10=BN$2),BN4+1,IF(AND($AO10=BN$2,$AO4=""),BN4+0.9,BN4)))))))</f>
        <v>#N/A</v>
      </c>
      <c r="BO10" s="72" t="e">
        <f>IF(COUNTA($AO$3:$AO$28)=0,"",IF(AND($AO10="",$AO4=BO$2),BO4+0.1,IF(AND($AO10="",$AO4&lt;&gt;BO$2),BO4,IF(AND($AO10&lt;&gt;BO$2,$AO4=BO$2),BO4+0.1,IF(AND($AO10=BO$2,$AO4&lt;&gt;BO$2),BO4+0.9,IF(AND($AO4=$AO10,$AO10=BO$2),BO4+1,IF(AND($AO10=BO$2,$AO4=""),BO4+0.9,BO4)))))))</f>
        <v>#N/A</v>
      </c>
      <c r="BP10" s="72" t="e">
        <f>IF(COUNTA($AP$3:$AP$28)=0,"",IF(AND($AP10="",$AP4=BP$2),BP4+0.1,IF(AND($AP10="",$AP4&lt;&gt;BP$2),BP4,IF(AND($AP10&lt;&gt;BP$2,$AP4=BP$2),BP4+0.1,IF(AND($AP10=BP$2,$AP4&lt;&gt;BP$2),BP4+0.9,IF(AND($AP4=$AP10,$AP10=BP$2),BP4+1,IF(AND($AP10=BP$2,$AP4=""),BP4+0.9,BP4)))))))</f>
        <v>#N/A</v>
      </c>
      <c r="BQ10" s="72" t="e">
        <f>IF(COUNTA($AP$3:$AP$28)=0,"",IF(AND($AP10="",$AP4=BQ$2),BQ4+0.1,IF(AND($AP10="",$AP4&lt;&gt;BQ$2),BQ4,IF(AND($AP10&lt;&gt;BQ$2,$AP4=BQ$2),BQ4+0.1,IF(AND($AP10=BQ$2,$AP4&lt;&gt;BQ$2),BQ4+0.9,IF(AND($AP4=$AP10,$AP10=BQ$2),BQ4+1,IF(AND($AP10=BQ$2,$AP4=""),BQ4+0.9,BQ4)))))))</f>
        <v>#N/A</v>
      </c>
      <c r="BR10" s="72" t="e">
        <f>IF(COUNTA($AP$3:$AP$28)=0,"",IF(AND($AP10="",$AP4=BR$2),BR4+0.1,IF(AND($AP10="",$AP4&lt;&gt;BR$2),BR4,IF(AND($AP10&lt;&gt;BR$2,$AP4=BR$2),BR4+0.1,IF(AND($AP10=BR$2,$AP4&lt;&gt;BR$2),BR4+0.9,IF(AND($AP4=$AP10,$AP10=BR$2),BR4+1,IF(AND($AP10=BR$2,$AP4=""),BR4+0.9,BR4)))))))</f>
        <v>#N/A</v>
      </c>
      <c r="BS10" s="72" t="e">
        <f>IF(COUNTA($AP$3:$AP$28)=0,"",IF(AND($AP10="",$AP4=BS$2),BS4+0.1,IF(AND($AP10="",$AP4&lt;&gt;BS$2),BS4,IF(AND($AP10&lt;&gt;BS$2,$AP4=BS$2),BS4+0.1,IF(AND($AP10=BS$2,$AP4&lt;&gt;BS$2),BS4+0.9,IF(AND($AP4=$AP10,$AP10=BS$2),BS4+1,IF(AND($AP10=BS$2,$AP4=""),BS4+0.9,BS4)))))))</f>
        <v>#N/A</v>
      </c>
    </row>
    <row r="11" spans="1:82" s="45" customFormat="1" ht="26.25" customHeight="1" x14ac:dyDescent="0.2">
      <c r="A11" s="150" t="s">
        <v>60</v>
      </c>
      <c r="B11" s="151"/>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2"/>
      <c r="AH11" s="45" t="str">
        <f>A12</f>
        <v>Découvrir les nombres et leurs utilisations</v>
      </c>
      <c r="AI11" s="45" t="str">
        <f>'Mes élèves'!A11</f>
        <v>Elève 10</v>
      </c>
      <c r="AJ11" s="45" t="e">
        <f t="shared" si="0"/>
        <v>#N/A</v>
      </c>
      <c r="AK11" s="45" t="e">
        <f t="shared" si="0"/>
        <v>#N/A</v>
      </c>
      <c r="AL11" s="45" t="e">
        <f t="shared" si="0"/>
        <v>#N/A</v>
      </c>
      <c r="AM11" s="45" t="e">
        <f t="shared" si="0"/>
        <v>#N/A</v>
      </c>
      <c r="AN11" s="45" t="e">
        <f t="shared" si="0"/>
        <v>#N/A</v>
      </c>
      <c r="AO11" s="45" t="e">
        <f t="shared" si="0"/>
        <v>#N/A</v>
      </c>
      <c r="AP11" s="45" t="e">
        <f t="shared" si="0"/>
        <v>#N/A</v>
      </c>
      <c r="AR11" s="45" t="e">
        <f>IF(COUNTA($AJ$3:$AJ$28)=0,"",IF(AND($AJ11="",#REF!=AR$2),#REF!+0.1,IF(AND($AJ11="",#REF!&lt;&gt;AR$2),#REF!,IF(AND($AJ11&lt;&gt;AR$2,#REF!=AR$2),#REF!+0.1,IF(AND($AJ11=AR$2,#REF!&lt;&gt;AR$2),#REF!+0.9,IF(AND(#REF!=$AJ11,$AJ11=AR$2),#REF!+1,IF(AND($AJ11=AR$2,#REF!=""),#REF!+0.9,#REF!)))))))</f>
        <v>#N/A</v>
      </c>
      <c r="AS11" s="45" t="e">
        <f>IF(COUNTA($AJ$3:$AJ$28)=0,"",IF(AND($AJ11="",#REF!=AS$2),#REF!+0.1,IF(AND($AJ11="",#REF!&lt;&gt;AS$2),#REF!,IF(AND($AJ11&lt;&gt;AS$2,#REF!=AS$2),#REF!+0.1,IF(AND($AJ11=AS$2,#REF!&lt;&gt;AS$2),#REF!+0.9,IF(AND(#REF!=$AJ11,$AJ11=AS$2),#REF!+1,IF(AND($AJ11=AS$2,#REF!=""),#REF!+0.9,#REF!)))))))</f>
        <v>#N/A</v>
      </c>
      <c r="AT11" s="45" t="e">
        <f>IF(COUNTA($AJ$3:$AJ$28)=0,"",IF(AND($AJ11="",#REF!=AT$2),#REF!+0.1,IF(AND($AJ11="",#REF!&lt;&gt;AT$2),#REF!,IF(AND($AJ11&lt;&gt;AT$2,#REF!=AT$2),#REF!+0.1,IF(AND($AJ11=AT$2,#REF!&lt;&gt;AT$2),#REF!+0.9,IF(AND(#REF!=$AJ11,$AJ11=AT$2),#REF!+1,IF(AND($AJ11=AT$2,#REF!=""),#REF!+0.9,#REF!)))))))</f>
        <v>#N/A</v>
      </c>
      <c r="AU11" s="45" t="e">
        <f>IF(COUNTA($AJ$3:$AJ$28)=0,"",IF(AND($AJ11="",#REF!=AU$2),#REF!+0.1,IF(AND($AJ11="",#REF!&lt;&gt;AU$2),#REF!,IF(AND($AJ11&lt;&gt;AU$2,#REF!=AU$2),#REF!+0.1,IF(AND($AJ11=AU$2,#REF!&lt;&gt;AU$2),#REF!+0.9,IF(AND(#REF!=$AJ11,$AJ11=AU$2),#REF!+1,IF(AND($AJ11=AU$2,#REF!=""),#REF!+0.9,#REF!)))))))</f>
        <v>#N/A</v>
      </c>
      <c r="AV11" s="45" t="e">
        <f>IF(COUNTA($AK$3:$AK$28)=0,"",IF(AND($AK11="",#REF!=AV$2),#REF!+0.1,IF(AND($AK11="",#REF!&lt;&gt;AV$2),#REF!,IF(AND($AK11&lt;&gt;AV$2,#REF!=AV$2),#REF!+0.1,IF(AND($AK11=AV$2,#REF!&lt;&gt;AV$2),#REF!+0.9,IF(AND(#REF!=$AK11,$AK11=AV$2),#REF!+1,IF(AND($AK11=AV$2,#REF!=""),#REF!+0.9,#REF!)))))))</f>
        <v>#N/A</v>
      </c>
      <c r="AW11" s="45" t="e">
        <f>IF(COUNTA($AK$3:$AK$28)=0,"",IF(AND($AK11="",#REF!=AW$2),#REF!+0.1,IF(AND($AK11="",#REF!&lt;&gt;AW$2),#REF!,IF(AND($AK11&lt;&gt;AW$2,#REF!=AW$2),#REF!+0.1,IF(AND($AK11=AW$2,#REF!&lt;&gt;AW$2),#REF!+0.9,IF(AND(#REF!=$AK11,$AK11=AW$2),#REF!+1,IF(AND($AK11=AW$2,#REF!=""),#REF!+0.9,#REF!)))))))</f>
        <v>#N/A</v>
      </c>
      <c r="AX11" s="45" t="e">
        <f>IF(COUNTA($AK$3:$AK$28)=0,"",IF(AND($AK11="",#REF!=AX$2),#REF!+0.1,IF(AND($AK11="",#REF!&lt;&gt;AX$2),#REF!,IF(AND($AK11&lt;&gt;AX$2,#REF!=AX$2),#REF!+0.1,IF(AND($AK11=AX$2,#REF!&lt;&gt;AX$2),#REF!+0.9,IF(AND(#REF!=$AK11,$AK11=AX$2),#REF!+1,IF(AND($AK11=AX$2,#REF!=""),#REF!+0.9,#REF!)))))))</f>
        <v>#N/A</v>
      </c>
      <c r="AY11" s="45" t="e">
        <f>IF(COUNTA($AK$3:$AK$28)=0,"",IF(AND($AK11="",#REF!=AY$2),#REF!+0.1,IF(AND($AK11="",#REF!&lt;&gt;AY$2),#REF!,IF(AND($AK11&lt;&gt;AY$2,#REF!=AY$2),#REF!+0.1,IF(AND($AK11=AY$2,#REF!&lt;&gt;AY$2),#REF!+0.9,IF(AND(#REF!=$AK11,$AK11=AY$2),#REF!+1,IF(AND($AK11=AY$2,#REF!=""),#REF!+0.9,#REF!)))))))</f>
        <v>#N/A</v>
      </c>
      <c r="AZ11" s="45" t="e">
        <f>IF(COUNTA($AL$3:$AL$28)=0,"",IF(AND($AL11="",#REF!=AZ$2),#REF!+0.1,IF(AND($AL11="",#REF!&lt;&gt;AZ$2),#REF!,IF(AND($AL11&lt;&gt;AZ$2,#REF!=AZ$2),#REF!+0.1,IF(AND($AL11=AZ$2,#REF!&lt;&gt;AZ$2),#REF!+0.9,IF(AND(#REF!=$AL11,$AL11=AZ$2),#REF!+1,IF(AND($AL11=AZ$2,#REF!=""),#REF!+0.9,#REF!)))))))</f>
        <v>#N/A</v>
      </c>
      <c r="BA11" s="45" t="e">
        <f>IF(COUNTA($AL$3:$AL$28)=0,"",IF(AND($AL11="",#REF!=BA$2),#REF!+0.1,IF(AND($AL11="",#REF!&lt;&gt;BA$2),#REF!,IF(AND($AL11&lt;&gt;BA$2,#REF!=BA$2),#REF!+0.1,IF(AND($AL11=BA$2,#REF!&lt;&gt;BA$2),#REF!+0.9,IF(AND(#REF!=$AL11,$AL11=BA$2),#REF!+1,IF(AND($AL11=BA$2,#REF!=""),#REF!+0.9,#REF!)))))))</f>
        <v>#N/A</v>
      </c>
      <c r="BB11" s="45" t="e">
        <f>IF(COUNTA($AL$3:$AL$28)=0,"",IF(AND($AL11="",#REF!=BB$2),#REF!+0.1,IF(AND($AL11="",#REF!&lt;&gt;BB$2),#REF!,IF(AND($AL11&lt;&gt;BB$2,#REF!=BB$2),#REF!+0.1,IF(AND($AL11=BB$2,#REF!&lt;&gt;BB$2),#REF!+0.9,IF(AND(#REF!=$AL11,$AL11=BB$2),#REF!+1,IF(AND($AL11=BB$2,#REF!=""),#REF!+0.9,#REF!)))))))</f>
        <v>#N/A</v>
      </c>
      <c r="BC11" s="45" t="e">
        <f>IF(COUNTA($AL$3:$AL$28)=0,"",IF(AND($AL11="",#REF!=BC$2),#REF!+0.1,IF(AND($AL11="",#REF!&lt;&gt;BC$2),#REF!,IF(AND($AL11&lt;&gt;BC$2,#REF!=BC$2),#REF!+0.1,IF(AND($AL11=BC$2,#REF!&lt;&gt;BC$2),#REF!+0.9,IF(AND(#REF!=$AL11,$AL11=BC$2),#REF!+1,IF(AND($AL11=BC$2,#REF!=""),#REF!+0.9,#REF!)))))))</f>
        <v>#N/A</v>
      </c>
      <c r="BD11" s="45" t="e">
        <f>IF(COUNTA($AM$3:$AM$28)=0,"",IF(AND($AM11="",#REF!=BD$2),#REF!+0.1,IF(AND($AM11="",#REF!&lt;&gt;BD$2),#REF!,IF(AND($AM11&lt;&gt;BD$2,#REF!=BD$2),#REF!+0.1,IF(AND($AM11=BD$2,#REF!&lt;&gt;BD$2),#REF!+0.9,IF(AND(#REF!=$AM11,$AM11=BD$2),#REF!+1,IF(AND($AM11=BD$2,#REF!=""),#REF!+0.9,#REF!)))))))</f>
        <v>#N/A</v>
      </c>
      <c r="BE11" s="45" t="e">
        <f>IF(COUNTA($AM$3:$AM$28)=0,"",IF(AND($AM11="",#REF!=BE$2),#REF!+0.1,IF(AND($AM11="",#REF!&lt;&gt;BE$2),#REF!,IF(AND($AM11&lt;&gt;BE$2,#REF!=BE$2),#REF!+0.1,IF(AND($AM11=BE$2,#REF!&lt;&gt;BE$2),#REF!+0.9,IF(AND(#REF!=$AM11,$AM11=BE$2),#REF!+1,IF(AND($AM11=BE$2,#REF!=""),#REF!+0.9,#REF!)))))))</f>
        <v>#N/A</v>
      </c>
      <c r="BF11" s="45" t="e">
        <f>IF(COUNTA($AM$3:$AM$28)=0,"",IF(AND($AM11="",#REF!=BF$2),#REF!+0.1,IF(AND($AM11="",#REF!&lt;&gt;BF$2),#REF!,IF(AND($AM11&lt;&gt;BF$2,#REF!=BF$2),#REF!+0.1,IF(AND($AM11=BF$2,#REF!&lt;&gt;BF$2),#REF!+0.9,IF(AND(#REF!=$AM11,$AM11=BF$2),#REF!+1,IF(AND($AM11=BF$2,#REF!=""),#REF!+0.9,#REF!)))))))</f>
        <v>#N/A</v>
      </c>
      <c r="BG11" s="45" t="e">
        <f>IF(COUNTA($AM$3:$AM$28)=0,"",IF(AND($AM11="",#REF!=BG$2),#REF!+0.1,IF(AND($AM11="",#REF!&lt;&gt;BG$2),#REF!,IF(AND($AM11&lt;&gt;BG$2,#REF!=BG$2),#REF!+0.1,IF(AND($AM11=BG$2,#REF!&lt;&gt;BG$2),#REF!+0.9,IF(AND(#REF!=$AM11,$AM11=BG$2),#REF!+1,IF(AND($AM11=BG$2,#REF!=""),#REF!+0.9,#REF!)))))))</f>
        <v>#N/A</v>
      </c>
      <c r="BH11" s="45" t="e">
        <f>IF(COUNTA($AN$3:$AN$28)=0,"",IF(AND($AN11="",#REF!=BH$2),#REF!+0.1,IF(AND($AN11="",#REF!&lt;&gt;BH$2),#REF!,IF(AND($AN11&lt;&gt;BH$2,#REF!=BH$2),#REF!+0.1,IF(AND($AN11=BH$2,#REF!&lt;&gt;BH$2),#REF!+0.9,IF(AND(#REF!=$AN11,$AN11=BH$2),#REF!+1,IF(AND($AN11=BH$2,#REF!=""),#REF!+0.9,#REF!)))))))</f>
        <v>#N/A</v>
      </c>
      <c r="BI11" s="45" t="e">
        <f>IF(COUNTA($AN$3:$AN$28)=0,"",IF(AND($AN11="",#REF!=BI$2),#REF!+0.1,IF(AND($AN11="",#REF!&lt;&gt;BI$2),#REF!,IF(AND($AN11&lt;&gt;BI$2,#REF!=BI$2),#REF!+0.1,IF(AND($AN11=BI$2,#REF!&lt;&gt;BI$2),#REF!+0.9,IF(AND(#REF!=$AN11,$AN11=BI$2),#REF!+1,IF(AND($AN11=BI$2,#REF!=""),#REF!+0.9,#REF!)))))))</f>
        <v>#N/A</v>
      </c>
      <c r="BJ11" s="45" t="e">
        <f>IF(COUNTA($AN$3:$AN$28)=0,"",IF(AND($AN11="",#REF!=BJ$2),#REF!+0.1,IF(AND($AN11="",#REF!&lt;&gt;BJ$2),#REF!,IF(AND($AN11&lt;&gt;BJ$2,#REF!=BJ$2),#REF!+0.1,IF(AND($AN11=BJ$2,#REF!&lt;&gt;BJ$2),#REF!+0.9,IF(AND(#REF!=$AN11,$AN11=BJ$2),#REF!+1,IF(AND($AN11=BJ$2,#REF!=""),#REF!+0.9,#REF!)))))))</f>
        <v>#N/A</v>
      </c>
      <c r="BK11" s="45" t="e">
        <f>IF(COUNTA($AN$3:$AN$28)=0,"",IF(AND($AN11="",#REF!=BK$2),#REF!+0.1,IF(AND($AN11="",#REF!&lt;&gt;BK$2),#REF!,IF(AND($AN11&lt;&gt;BK$2,#REF!=BK$2),#REF!+0.1,IF(AND($AN11=BK$2,#REF!&lt;&gt;BK$2),#REF!+0.9,IF(AND(#REF!=$AN11,$AN11=BK$2),#REF!+1,IF(AND($AN11=BK$2,#REF!=""),#REF!+0.9,#REF!)))))))</f>
        <v>#N/A</v>
      </c>
      <c r="BL11" s="45" t="e">
        <f>IF(COUNTA($AO$3:$AO$28)=0,"",IF(AND($AO11="",#REF!=BL$2),#REF!+0.1,IF(AND($AO11="",#REF!&lt;&gt;BL$2),#REF!,IF(AND($AO11&lt;&gt;BL$2,#REF!=BL$2),#REF!+0.1,IF(AND($AO11=BL$2,#REF!&lt;&gt;BL$2),#REF!+0.9,IF(AND(#REF!=$AO11,$AO11=BL$2),#REF!+1,IF(AND($AO11=BL$2,#REF!=""),#REF!+0.9,#REF!)))))))</f>
        <v>#N/A</v>
      </c>
      <c r="BM11" s="45" t="e">
        <f>IF(COUNTA($AO$3:$AO$28)=0,"",IF(AND($AO11="",#REF!=BM$2),#REF!+0.1,IF(AND($AO11="",#REF!&lt;&gt;BM$2),#REF!,IF(AND($AO11&lt;&gt;BM$2,#REF!=BM$2),#REF!+0.1,IF(AND($AO11=BM$2,#REF!&lt;&gt;BM$2),#REF!+0.9,IF(AND(#REF!=$AO11,$AO11=BM$2),#REF!+1,IF(AND($AO11=BM$2,#REF!=""),#REF!+0.9,#REF!)))))))</f>
        <v>#N/A</v>
      </c>
      <c r="BN11" s="45" t="e">
        <f>IF(COUNTA($AO$3:$AO$28)=0,"",IF(AND($AO11="",#REF!=BN$2),#REF!+0.1,IF(AND($AO11="",#REF!&lt;&gt;BN$2),#REF!,IF(AND($AO11&lt;&gt;BN$2,#REF!=BN$2),#REF!+0.1,IF(AND($AO11=BN$2,#REF!&lt;&gt;BN$2),#REF!+0.9,IF(AND(#REF!=$AO11,$AO11=BN$2),#REF!+1,IF(AND($AO11=BN$2,#REF!=""),#REF!+0.9,#REF!)))))))</f>
        <v>#N/A</v>
      </c>
      <c r="BO11" s="45" t="e">
        <f>IF(COUNTA($AO$3:$AO$28)=0,"",IF(AND($AO11="",#REF!=BO$2),#REF!+0.1,IF(AND($AO11="",#REF!&lt;&gt;BO$2),#REF!,IF(AND($AO11&lt;&gt;BO$2,#REF!=BO$2),#REF!+0.1,IF(AND($AO11=BO$2,#REF!&lt;&gt;BO$2),#REF!+0.9,IF(AND(#REF!=$AO11,$AO11=BO$2),#REF!+1,IF(AND($AO11=BO$2,#REF!=""),#REF!+0.9,#REF!)))))))</f>
        <v>#N/A</v>
      </c>
      <c r="BP11" s="45" t="e">
        <f>IF(COUNTA($AP$3:$AP$28)=0,"",IF(AND($AP11="",#REF!=BP$2),#REF!+0.1,IF(AND($AP11="",#REF!&lt;&gt;BP$2),#REF!,IF(AND($AP11&lt;&gt;BP$2,#REF!=BP$2),#REF!+0.1,IF(AND($AP11=BP$2,#REF!&lt;&gt;BP$2),#REF!+0.9,IF(AND(#REF!=$AP11,$AP11=BP$2),#REF!+1,IF(AND($AP11=BP$2,#REF!=""),#REF!+0.9,#REF!)))))))</f>
        <v>#N/A</v>
      </c>
      <c r="BQ11" s="45" t="e">
        <f>IF(COUNTA($AP$3:$AP$28)=0,"",IF(AND($AP11="",#REF!=BQ$2),#REF!+0.1,IF(AND($AP11="",#REF!&lt;&gt;BQ$2),#REF!,IF(AND($AP11&lt;&gt;BQ$2,#REF!=BQ$2),#REF!+0.1,IF(AND($AP11=BQ$2,#REF!&lt;&gt;BQ$2),#REF!+0.9,IF(AND(#REF!=$AP11,$AP11=BQ$2),#REF!+1,IF(AND($AP11=BQ$2,#REF!=""),#REF!+0.9,#REF!)))))))</f>
        <v>#N/A</v>
      </c>
      <c r="BR11" s="45" t="e">
        <f>IF(COUNTA($AP$3:$AP$28)=0,"",IF(AND($AP11="",#REF!=BR$2),#REF!+0.1,IF(AND($AP11="",#REF!&lt;&gt;BR$2),#REF!,IF(AND($AP11&lt;&gt;BR$2,#REF!=BR$2),#REF!+0.1,IF(AND($AP11=BR$2,#REF!&lt;&gt;BR$2),#REF!+0.9,IF(AND(#REF!=$AP11,$AP11=BR$2),#REF!+1,IF(AND($AP11=BR$2,#REF!=""),#REF!+0.9,#REF!)))))))</f>
        <v>#N/A</v>
      </c>
      <c r="BS11" s="45" t="e">
        <f>IF(COUNTA($AP$3:$AP$28)=0,"",IF(AND($AP11="",#REF!=BS$2),#REF!+0.1,IF(AND($AP11="",#REF!&lt;&gt;BS$2),#REF!,IF(AND($AP11&lt;&gt;BS$2,#REF!=BS$2),#REF!+0.1,IF(AND($AP11=BS$2,#REF!&lt;&gt;BS$2),#REF!+0.9,IF(AND(#REF!=$AP11,$AP11=BS$2),#REF!+1,IF(AND($AP11=BS$2,#REF!=""),#REF!+0.9,#REF!)))))))</f>
        <v>#N/A</v>
      </c>
      <c r="BU11" s="44"/>
      <c r="BV11" s="44"/>
      <c r="BW11" s="44"/>
      <c r="BX11" s="44"/>
      <c r="BY11" s="44"/>
      <c r="BZ11" s="44"/>
      <c r="CA11" s="44"/>
      <c r="CB11" s="44"/>
      <c r="CC11" s="44"/>
      <c r="CD11" s="44"/>
    </row>
    <row r="12" spans="1:82" s="44" customFormat="1" ht="18" customHeight="1" x14ac:dyDescent="0.2">
      <c r="A12" s="152" t="s">
        <v>75</v>
      </c>
      <c r="B12" s="74" t="s">
        <v>99</v>
      </c>
      <c r="C12" s="46" t="str">
        <f>IF((COUNTA('Résultats test rentrée'!C19,'Résultats test rentrée'!C24:C25))&lt;&gt;3,"⌛",(ROUND(AVERAGE('Résultats test rentrée'!C19,'Résultats test rentrée'!C24:C25),0)))</f>
        <v>⌛</v>
      </c>
      <c r="D12" s="46" t="str">
        <f>IF((COUNTA('Résultats test rentrée'!D19,'Résultats test rentrée'!D24:D25))&lt;&gt;3,"⌛",(ROUND(AVERAGE('Résultats test rentrée'!D19,'Résultats test rentrée'!D24:D25),0)))</f>
        <v>⌛</v>
      </c>
      <c r="E12" s="46" t="str">
        <f>IF((COUNTA('Résultats test rentrée'!E19,'Résultats test rentrée'!E24:E25))&lt;&gt;3,"⌛",(ROUND(AVERAGE('Résultats test rentrée'!E19,'Résultats test rentrée'!E24:E25),0)))</f>
        <v>⌛</v>
      </c>
      <c r="F12" s="46" t="str">
        <f>IF((COUNTA('Résultats test rentrée'!F19,'Résultats test rentrée'!F24:F25))&lt;&gt;3,"⌛",(ROUND(AVERAGE('Résultats test rentrée'!F19,'Résultats test rentrée'!F24:F25),0)))</f>
        <v>⌛</v>
      </c>
      <c r="G12" s="46" t="str">
        <f>IF((COUNTA('Résultats test rentrée'!G19,'Résultats test rentrée'!G24:G25))&lt;&gt;3,"⌛",(ROUND(AVERAGE('Résultats test rentrée'!G19,'Résultats test rentrée'!G24:G25),0)))</f>
        <v>⌛</v>
      </c>
      <c r="H12" s="46" t="str">
        <f>IF((COUNTA('Résultats test rentrée'!H19,'Résultats test rentrée'!H24:H25))&lt;&gt;3,"⌛",(ROUND(AVERAGE('Résultats test rentrée'!H19,'Résultats test rentrée'!H24:H25),0)))</f>
        <v>⌛</v>
      </c>
      <c r="I12" s="46" t="str">
        <f>IF((COUNTA('Résultats test rentrée'!I19,'Résultats test rentrée'!I24:I25))&lt;&gt;3,"⌛",(ROUND(AVERAGE('Résultats test rentrée'!I19,'Résultats test rentrée'!I24:I25),0)))</f>
        <v>⌛</v>
      </c>
      <c r="J12" s="46" t="str">
        <f>IF((COUNTA('Résultats test rentrée'!J19,'Résultats test rentrée'!J24:J25))&lt;&gt;3,"⌛",(ROUND(AVERAGE('Résultats test rentrée'!J19,'Résultats test rentrée'!J24:J25),0)))</f>
        <v>⌛</v>
      </c>
      <c r="K12" s="46" t="str">
        <f>IF((COUNTA('Résultats test rentrée'!K19,'Résultats test rentrée'!K24:K25))&lt;&gt;3,"⌛",(ROUND(AVERAGE('Résultats test rentrée'!K19,'Résultats test rentrée'!K24:K25),0)))</f>
        <v>⌛</v>
      </c>
      <c r="L12" s="46" t="str">
        <f>IF((COUNTA('Résultats test rentrée'!L19,'Résultats test rentrée'!L24:L25))&lt;&gt;3,"⌛",(ROUND(AVERAGE('Résultats test rentrée'!L19,'Résultats test rentrée'!L24:L25),0)))</f>
        <v>⌛</v>
      </c>
      <c r="M12" s="46" t="str">
        <f>IF((COUNTA('Résultats test rentrée'!M19,'Résultats test rentrée'!M24:M25))&lt;&gt;3,"⌛",(ROUND(AVERAGE('Résultats test rentrée'!M19,'Résultats test rentrée'!M24:M25),0)))</f>
        <v>⌛</v>
      </c>
      <c r="N12" s="46" t="str">
        <f>IF((COUNTA('Résultats test rentrée'!N19,'Résultats test rentrée'!N24:N25))&lt;&gt;3,"⌛",(ROUND(AVERAGE('Résultats test rentrée'!N19,'Résultats test rentrée'!N24:N25),0)))</f>
        <v>⌛</v>
      </c>
      <c r="O12" s="46" t="str">
        <f>IF((COUNTA('Résultats test rentrée'!O19,'Résultats test rentrée'!O24:O25))&lt;&gt;3,"⌛",(ROUND(AVERAGE('Résultats test rentrée'!O19,'Résultats test rentrée'!O24:O25),0)))</f>
        <v>⌛</v>
      </c>
      <c r="P12" s="46" t="str">
        <f>IF((COUNTA('Résultats test rentrée'!P19,'Résultats test rentrée'!P24:P25))&lt;&gt;3,"⌛",(ROUND(AVERAGE('Résultats test rentrée'!P19,'Résultats test rentrée'!P24:P25),0)))</f>
        <v>⌛</v>
      </c>
      <c r="Q12" s="46" t="str">
        <f>IF((COUNTA('Résultats test rentrée'!Q19,'Résultats test rentrée'!Q24:Q25))&lt;&gt;3,"⌛",(ROUND(AVERAGE('Résultats test rentrée'!Q19,'Résultats test rentrée'!Q24:Q25),0)))</f>
        <v>⌛</v>
      </c>
      <c r="R12" s="46" t="str">
        <f>IF((COUNTA('Résultats test rentrée'!R19,'Résultats test rentrée'!R24:R25))&lt;&gt;3,"⌛",(ROUND(AVERAGE('Résultats test rentrée'!R19,'Résultats test rentrée'!R24:R25),0)))</f>
        <v>⌛</v>
      </c>
      <c r="S12" s="46" t="str">
        <f>IF((COUNTA('Résultats test rentrée'!S19,'Résultats test rentrée'!S24:S25))&lt;&gt;3,"⌛",(ROUND(AVERAGE('Résultats test rentrée'!S19,'Résultats test rentrée'!S24:S25),0)))</f>
        <v>⌛</v>
      </c>
      <c r="T12" s="46" t="str">
        <f>IF((COUNTA('Résultats test rentrée'!T19,'Résultats test rentrée'!T24:T25))&lt;&gt;3,"⌛",(ROUND(AVERAGE('Résultats test rentrée'!T19,'Résultats test rentrée'!T24:T25),0)))</f>
        <v>⌛</v>
      </c>
      <c r="U12" s="46" t="str">
        <f>IF((COUNTA('Résultats test rentrée'!U19,'Résultats test rentrée'!U24:U25))&lt;&gt;3,"⌛",(ROUND(AVERAGE('Résultats test rentrée'!U19,'Résultats test rentrée'!U24:U25),0)))</f>
        <v>⌛</v>
      </c>
      <c r="V12" s="46" t="str">
        <f>IF((COUNTA('Résultats test rentrée'!V19,'Résultats test rentrée'!V24:V25))&lt;&gt;3,"⌛",(ROUND(AVERAGE('Résultats test rentrée'!V19,'Résultats test rentrée'!V24:V25),0)))</f>
        <v>⌛</v>
      </c>
      <c r="W12" s="46" t="str">
        <f>IF((COUNTA('Résultats test rentrée'!W19,'Résultats test rentrée'!W24:W25))&lt;&gt;3,"⌛",(ROUND(AVERAGE('Résultats test rentrée'!W19,'Résultats test rentrée'!W24:W25),0)))</f>
        <v>⌛</v>
      </c>
      <c r="X12" s="46" t="str">
        <f>IF((COUNTA('Résultats test rentrée'!X19,'Résultats test rentrée'!X24:X25))&lt;&gt;3,"⌛",(ROUND(AVERAGE('Résultats test rentrée'!X19,'Résultats test rentrée'!X24:X25),0)))</f>
        <v>⌛</v>
      </c>
      <c r="Y12" s="46" t="str">
        <f>IF((COUNTA('Résultats test rentrée'!Y19,'Résultats test rentrée'!Y24:Y25))&lt;&gt;3,"⌛",(ROUND(AVERAGE('Résultats test rentrée'!Y19,'Résultats test rentrée'!Y24:Y25),0)))</f>
        <v>⌛</v>
      </c>
      <c r="Z12" s="46" t="str">
        <f>IF((COUNTA('Résultats test rentrée'!Z19,'Résultats test rentrée'!Z24:Z25))&lt;&gt;3,"⌛",(ROUND(AVERAGE('Résultats test rentrée'!Z19,'Résultats test rentrée'!Z24:Z25),0)))</f>
        <v>⌛</v>
      </c>
      <c r="AA12" s="46" t="str">
        <f>IF((COUNTA('Résultats test rentrée'!AA19,'Résultats test rentrée'!AA24:AA25))&lt;&gt;3,"⌛",(ROUND(AVERAGE('Résultats test rentrée'!AA19,'Résultats test rentrée'!AA24:AA25),0)))</f>
        <v>⌛</v>
      </c>
      <c r="AB12" s="46" t="str">
        <f>IF((COUNTA('Résultats test rentrée'!AB19,'Résultats test rentrée'!AB24:AB25))&lt;&gt;3,"⌛",(ROUND(AVERAGE('Résultats test rentrée'!AB19,'Résultats test rentrée'!AB24:AB25),0)))</f>
        <v>⌛</v>
      </c>
      <c r="AC12" s="46" t="str">
        <f>IF((COUNTA('Résultats test rentrée'!AC19,'Résultats test rentrée'!AC24:AC25))&lt;&gt;3,"⌛",(ROUND(AVERAGE('Résultats test rentrée'!AC19,'Résultats test rentrée'!AC24:AC25),0)))</f>
        <v>⌛</v>
      </c>
      <c r="AD12" s="46" t="str">
        <f>IF((COUNTA('Résultats test rentrée'!AD19,'Résultats test rentrée'!AD24:AD25))&lt;&gt;3,"⌛",(ROUND(AVERAGE('Résultats test rentrée'!AD19,'Résultats test rentrée'!AD24:AD25),0)))</f>
        <v>⌛</v>
      </c>
      <c r="AE12" s="46" t="str">
        <f>IF((COUNTA('Résultats test rentrée'!AE19,'Résultats test rentrée'!AE24:AE25))&lt;&gt;3,"⌛",(ROUND(AVERAGE('Résultats test rentrée'!AE19,'Résultats test rentrée'!AE24:AE25),0)))</f>
        <v>⌛</v>
      </c>
      <c r="AF12" s="46" t="str">
        <f>IF((COUNTA('Résultats test rentrée'!AF19,'Résultats test rentrée'!AF24:AF25))&lt;&gt;3,"⌛",(ROUND(AVERAGE('Résultats test rentrée'!AF19,'Résultats test rentrée'!AF24:AF25),0)))</f>
        <v>⌛</v>
      </c>
      <c r="AH12" s="44" t="e">
        <f>#REF!</f>
        <v>#REF!</v>
      </c>
      <c r="AI12" s="44" t="str">
        <f>'Mes élèves'!A12</f>
        <v>Elève 11</v>
      </c>
      <c r="AJ12" s="44" t="e">
        <f t="shared" ref="AJ12:AP12" si="8">INDEX(composantesresultats,MATCH(AJ$2,composante,0),MATCH($AI12,ELEVESCOMPOSANTE,0))</f>
        <v>#N/A</v>
      </c>
      <c r="AK12" s="44" t="e">
        <f t="shared" si="8"/>
        <v>#N/A</v>
      </c>
      <c r="AL12" s="44" t="e">
        <f t="shared" si="8"/>
        <v>#N/A</v>
      </c>
      <c r="AM12" s="44" t="e">
        <f t="shared" si="8"/>
        <v>#N/A</v>
      </c>
      <c r="AN12" s="44" t="e">
        <f t="shared" si="8"/>
        <v>#N/A</v>
      </c>
      <c r="AO12" s="44" t="e">
        <f t="shared" si="8"/>
        <v>#N/A</v>
      </c>
      <c r="AP12" s="44" t="e">
        <f t="shared" si="8"/>
        <v>#N/A</v>
      </c>
      <c r="AR12" s="44" t="e">
        <f>IF(COUNTA($AJ$3:$AJ$28)=0,"",IF(AND($AJ12="",$AJ11=AR$2),AR11+0.1,IF(AND($AJ12="",$AJ11&lt;&gt;AR$2),AR11,IF(AND($AJ12&lt;&gt;AR$2,$AJ11=AR$2),AR11+0.1,IF(AND($AJ12=AR$2,$AJ11&lt;&gt;AR$2),AR11+0.9,IF(AND($AJ11=$AJ12,$AJ12=AR$2),AR11+1,IF(AND($AJ12=AR$2,$AJ11=""),AR11+0.9,AR11)))))))</f>
        <v>#N/A</v>
      </c>
      <c r="AS12" s="44" t="e">
        <f>IF(COUNTA($AJ$3:$AJ$28)=0,"",IF(AND($AJ12="",$AJ11=AS$2),AS11+0.1,IF(AND($AJ12="",$AJ11&lt;&gt;AS$2),AS11,IF(AND($AJ12&lt;&gt;AS$2,$AJ11=AS$2),AS11+0.1,IF(AND($AJ12=AS$2,$AJ11&lt;&gt;AS$2),AS11+0.9,IF(AND($AJ11=$AJ12,$AJ12=AS$2),AS11+1,IF(AND($AJ12=AS$2,$AJ11=""),AS11+0.9,AS11)))))))</f>
        <v>#N/A</v>
      </c>
      <c r="AT12" s="44" t="e">
        <f>IF(COUNTA($AJ$3:$AJ$28)=0,"",IF(AND($AJ12="",$AJ11=AT$2),AT11+0.1,IF(AND($AJ12="",$AJ11&lt;&gt;AT$2),AT11,IF(AND($AJ12&lt;&gt;AT$2,$AJ11=AT$2),AT11+0.1,IF(AND($AJ12=AT$2,$AJ11&lt;&gt;AT$2),AT11+0.9,IF(AND($AJ11=$AJ12,$AJ12=AT$2),AT11+1,IF(AND($AJ12=AT$2,$AJ11=""),AT11+0.9,AT11)))))))</f>
        <v>#N/A</v>
      </c>
      <c r="AU12" s="44" t="e">
        <f>IF(COUNTA($AJ$3:$AJ$28)=0,"",IF(AND($AJ12="",$AJ11=AU$2),AU11+0.1,IF(AND($AJ12="",$AJ11&lt;&gt;AU$2),AU11,IF(AND($AJ12&lt;&gt;AU$2,$AJ11=AU$2),AU11+0.1,IF(AND($AJ12=AU$2,$AJ11&lt;&gt;AU$2),AU11+0.9,IF(AND($AJ11=$AJ12,$AJ12=AU$2),AU11+1,IF(AND($AJ12=AU$2,$AJ11=""),AU11+0.9,AU11)))))))</f>
        <v>#N/A</v>
      </c>
      <c r="AV12" s="44" t="e">
        <f>IF(COUNTA($AK$3:$AK$28)=0,"",IF(AND($AK12="",$AK11=AV$2),AV11+0.1,IF(AND($AK12="",$AK11&lt;&gt;AV$2),AV11,IF(AND($AK12&lt;&gt;AV$2,$AK11=AV$2),AV11+0.1,IF(AND($AK12=AV$2,$AK11&lt;&gt;AV$2),AV11+0.9,IF(AND($AK11=$AK12,$AK12=AV$2),AV11+1,IF(AND($AK12=AV$2,$AK11=""),AV11+0.9,AV11)))))))</f>
        <v>#N/A</v>
      </c>
      <c r="AW12" s="44" t="e">
        <f>IF(COUNTA($AK$3:$AK$28)=0,"",IF(AND($AK12="",$AK11=AW$2),AW11+0.1,IF(AND($AK12="",$AK11&lt;&gt;AW$2),AW11,IF(AND($AK12&lt;&gt;AW$2,$AK11=AW$2),AW11+0.1,IF(AND($AK12=AW$2,$AK11&lt;&gt;AW$2),AW11+0.9,IF(AND($AK11=$AK12,$AK12=AW$2),AW11+1,IF(AND($AK12=AW$2,$AK11=""),AW11+0.9,AW11)))))))</f>
        <v>#N/A</v>
      </c>
      <c r="AX12" s="44" t="e">
        <f>IF(COUNTA($AK$3:$AK$28)=0,"",IF(AND($AK12="",$AK11=AX$2),AX11+0.1,IF(AND($AK12="",$AK11&lt;&gt;AX$2),AX11,IF(AND($AK12&lt;&gt;AX$2,$AK11=AX$2),AX11+0.1,IF(AND($AK12=AX$2,$AK11&lt;&gt;AX$2),AX11+0.9,IF(AND($AK11=$AK12,$AK12=AX$2),AX11+1,IF(AND($AK12=AX$2,$AK11=""),AX11+0.9,AX11)))))))</f>
        <v>#N/A</v>
      </c>
      <c r="AY12" s="44" t="e">
        <f>IF(COUNTA($AK$3:$AK$28)=0,"",IF(AND($AK12="",$AK11=AY$2),AY11+0.1,IF(AND($AK12="",$AK11&lt;&gt;AY$2),AY11,IF(AND($AK12&lt;&gt;AY$2,$AK11=AY$2),AY11+0.1,IF(AND($AK12=AY$2,$AK11&lt;&gt;AY$2),AY11+0.9,IF(AND($AK11=$AK12,$AK12=AY$2),AY11+1,IF(AND($AK12=AY$2,$AK11=""),AY11+0.9,AY11)))))))</f>
        <v>#N/A</v>
      </c>
      <c r="AZ12" s="44" t="e">
        <f>IF(COUNTA($AL$3:$AL$28)=0,"",IF(AND($AL12="",$AL11=AZ$2),AZ11+0.1,IF(AND($AL12="",$AL11&lt;&gt;AZ$2),AZ11,IF(AND($AL12&lt;&gt;AZ$2,$AL11=AZ$2),AZ11+0.1,IF(AND($AL12=AZ$2,$AL11&lt;&gt;AZ$2),AZ11+0.9,IF(AND($AL11=$AL12,$AL12=AZ$2),AZ11+1,IF(AND($AL12=AZ$2,$AL11=""),AZ11+0.9,AZ11)))))))</f>
        <v>#N/A</v>
      </c>
      <c r="BA12" s="44" t="e">
        <f>IF(COUNTA($AL$3:$AL$28)=0,"",IF(AND($AL12="",$AL11=BA$2),BA11+0.1,IF(AND($AL12="",$AL11&lt;&gt;BA$2),BA11,IF(AND($AL12&lt;&gt;BA$2,$AL11=BA$2),BA11+0.1,IF(AND($AL12=BA$2,$AL11&lt;&gt;BA$2),BA11+0.9,IF(AND($AL11=$AL12,$AL12=BA$2),BA11+1,IF(AND($AL12=BA$2,$AL11=""),BA11+0.9,BA11)))))))</f>
        <v>#N/A</v>
      </c>
      <c r="BB12" s="44" t="e">
        <f>IF(COUNTA($AL$3:$AL$28)=0,"",IF(AND($AL12="",$AL11=BB$2),BB11+0.1,IF(AND($AL12="",$AL11&lt;&gt;BB$2),BB11,IF(AND($AL12&lt;&gt;BB$2,$AL11=BB$2),BB11+0.1,IF(AND($AL12=BB$2,$AL11&lt;&gt;BB$2),BB11+0.9,IF(AND($AL11=$AL12,$AL12=BB$2),BB11+1,IF(AND($AL12=BB$2,$AL11=""),BB11+0.9,BB11)))))))</f>
        <v>#N/A</v>
      </c>
      <c r="BC12" s="44" t="e">
        <f>IF(COUNTA($AL$3:$AL$28)=0,"",IF(AND($AL12="",$AL11=BC$2),BC11+0.1,IF(AND($AL12="",$AL11&lt;&gt;BC$2),BC11,IF(AND($AL12&lt;&gt;BC$2,$AL11=BC$2),BC11+0.1,IF(AND($AL12=BC$2,$AL11&lt;&gt;BC$2),BC11+0.9,IF(AND($AL11=$AL12,$AL12=BC$2),BC11+1,IF(AND($AL12=BC$2,$AL11=""),BC11+0.9,BC11)))))))</f>
        <v>#N/A</v>
      </c>
      <c r="BD12" s="44" t="e">
        <f>IF(COUNTA($AM$3:$AM$28)=0,"",IF(AND($AM12="",$AM11=BD$2),BD11+0.1,IF(AND($AM12="",$AM11&lt;&gt;BD$2),BD11,IF(AND($AM12&lt;&gt;BD$2,$AM11=BD$2),BD11+0.1,IF(AND($AM12=BD$2,$AM11&lt;&gt;BD$2),BD11+0.9,IF(AND($AM11=$AM12,$AM12=BD$2),BD11+1,IF(AND($AM12=BD$2,$AM11=""),BD11+0.9,BD11)))))))</f>
        <v>#N/A</v>
      </c>
      <c r="BE12" s="44" t="e">
        <f>IF(COUNTA($AM$3:$AM$28)=0,"",IF(AND($AM12="",$AM11=BE$2),BE11+0.1,IF(AND($AM12="",$AM11&lt;&gt;BE$2),BE11,IF(AND($AM12&lt;&gt;BE$2,$AM11=BE$2),BE11+0.1,IF(AND($AM12=BE$2,$AM11&lt;&gt;BE$2),BE11+0.9,IF(AND($AM11=$AM12,$AM12=BE$2),BE11+1,IF(AND($AM12=BE$2,$AM11=""),BE11+0.9,BE11)))))))</f>
        <v>#N/A</v>
      </c>
      <c r="BF12" s="44" t="e">
        <f>IF(COUNTA($AM$3:$AM$28)=0,"",IF(AND($AM12="",$AM11=BF$2),BF11+0.1,IF(AND($AM12="",$AM11&lt;&gt;BF$2),BF11,IF(AND($AM12&lt;&gt;BF$2,$AM11=BF$2),BF11+0.1,IF(AND($AM12=BF$2,$AM11&lt;&gt;BF$2),BF11+0.9,IF(AND($AM11=$AM12,$AM12=BF$2),BF11+1,IF(AND($AM12=BF$2,$AM11=""),BF11+0.9,BF11)))))))</f>
        <v>#N/A</v>
      </c>
      <c r="BG12" s="44" t="e">
        <f>IF(COUNTA($AM$3:$AM$28)=0,"",IF(AND($AM12="",$AM11=BG$2),BG11+0.1,IF(AND($AM12="",$AM11&lt;&gt;BG$2),BG11,IF(AND($AM12&lt;&gt;BG$2,$AM11=BG$2),BG11+0.1,IF(AND($AM12=BG$2,$AM11&lt;&gt;BG$2),BG11+0.9,IF(AND($AM11=$AM12,$AM12=BG$2),BG11+1,IF(AND($AM12=BG$2,$AM11=""),BG11+0.9,BG11)))))))</f>
        <v>#N/A</v>
      </c>
      <c r="BH12" s="44" t="e">
        <f>IF(COUNTA($AN$3:$AN$28)=0,"",IF(AND($AN12="",$AN11=BH$2),BH11+0.1,IF(AND($AN12="",$AN11&lt;&gt;BH$2),BH11,IF(AND($AN12&lt;&gt;BH$2,$AN11=BH$2),BH11+0.1,IF(AND($AN12=BH$2,$AN11&lt;&gt;BH$2),BH11+0.9,IF(AND($AN11=$AN12,$AN12=BH$2),BH11+1,IF(AND($AN12=BH$2,$AN11=""),BH11+0.9,BH11)))))))</f>
        <v>#N/A</v>
      </c>
      <c r="BI12" s="44" t="e">
        <f>IF(COUNTA($AN$3:$AN$28)=0,"",IF(AND($AN12="",$AN11=BI$2),BI11+0.1,IF(AND($AN12="",$AN11&lt;&gt;BI$2),BI11,IF(AND($AN12&lt;&gt;BI$2,$AN11=BI$2),BI11+0.1,IF(AND($AN12=BI$2,$AN11&lt;&gt;BI$2),BI11+0.9,IF(AND($AN11=$AN12,$AN12=BI$2),BI11+1,IF(AND($AN12=BI$2,$AN11=""),BI11+0.9,BI11)))))))</f>
        <v>#N/A</v>
      </c>
      <c r="BJ12" s="44" t="e">
        <f>IF(COUNTA($AN$3:$AN$28)=0,"",IF(AND($AN12="",$AN11=BJ$2),BJ11+0.1,IF(AND($AN12="",$AN11&lt;&gt;BJ$2),BJ11,IF(AND($AN12&lt;&gt;BJ$2,$AN11=BJ$2),BJ11+0.1,IF(AND($AN12=BJ$2,$AN11&lt;&gt;BJ$2),BJ11+0.9,IF(AND($AN11=$AN12,$AN12=BJ$2),BJ11+1,IF(AND($AN12=BJ$2,$AN11=""),BJ11+0.9,BJ11)))))))</f>
        <v>#N/A</v>
      </c>
      <c r="BK12" s="44" t="e">
        <f>IF(COUNTA($AN$3:$AN$28)=0,"",IF(AND($AN12="",$AN11=BK$2),BK11+0.1,IF(AND($AN12="",$AN11&lt;&gt;BK$2),BK11,IF(AND($AN12&lt;&gt;BK$2,$AN11=BK$2),BK11+0.1,IF(AND($AN12=BK$2,$AN11&lt;&gt;BK$2),BK11+0.9,IF(AND($AN11=$AN12,$AN12=BK$2),BK11+1,IF(AND($AN12=BK$2,$AN11=""),BK11+0.9,BK11)))))))</f>
        <v>#N/A</v>
      </c>
      <c r="BL12" s="44" t="e">
        <f>IF(COUNTA($AO$3:$AO$28)=0,"",IF(AND($AO12="",$AO11=BL$2),BL11+0.1,IF(AND($AO12="",$AO11&lt;&gt;BL$2),BL11,IF(AND($AO12&lt;&gt;BL$2,$AO11=BL$2),BL11+0.1,IF(AND($AO12=BL$2,$AO11&lt;&gt;BL$2),BL11+0.9,IF(AND($AO11=$AO12,$AO12=BL$2),BL11+1,IF(AND($AO12=BL$2,$AO11=""),BL11+0.9,BL11)))))))</f>
        <v>#N/A</v>
      </c>
      <c r="BM12" s="44" t="e">
        <f>IF(COUNTA($AO$3:$AO$28)=0,"",IF(AND($AO12="",$AO11=BM$2),BM11+0.1,IF(AND($AO12="",$AO11&lt;&gt;BM$2),BM11,IF(AND($AO12&lt;&gt;BM$2,$AO11=BM$2),BM11+0.1,IF(AND($AO12=BM$2,$AO11&lt;&gt;BM$2),BM11+0.9,IF(AND($AO11=$AO12,$AO12=BM$2),BM11+1,IF(AND($AO12=BM$2,$AO11=""),BM11+0.9,BM11)))))))</f>
        <v>#N/A</v>
      </c>
      <c r="BN12" s="44" t="e">
        <f>IF(COUNTA($AO$3:$AO$28)=0,"",IF(AND($AO12="",$AO11=BN$2),BN11+0.1,IF(AND($AO12="",$AO11&lt;&gt;BN$2),BN11,IF(AND($AO12&lt;&gt;BN$2,$AO11=BN$2),BN11+0.1,IF(AND($AO12=BN$2,$AO11&lt;&gt;BN$2),BN11+0.9,IF(AND($AO11=$AO12,$AO12=BN$2),BN11+1,IF(AND($AO12=BN$2,$AO11=""),BN11+0.9,BN11)))))))</f>
        <v>#N/A</v>
      </c>
      <c r="BO12" s="44" t="e">
        <f>IF(COUNTA($AO$3:$AO$28)=0,"",IF(AND($AO12="",$AO11=BO$2),BO11+0.1,IF(AND($AO12="",$AO11&lt;&gt;BO$2),BO11,IF(AND($AO12&lt;&gt;BO$2,$AO11=BO$2),BO11+0.1,IF(AND($AO12=BO$2,$AO11&lt;&gt;BO$2),BO11+0.9,IF(AND($AO11=$AO12,$AO12=BO$2),BO11+1,IF(AND($AO12=BO$2,$AO11=""),BO11+0.9,BO11)))))))</f>
        <v>#N/A</v>
      </c>
      <c r="BP12" s="44" t="e">
        <f>IF(COUNTA($AP$3:$AP$28)=0,"",IF(AND($AP12="",$AP11=BP$2),BP11+0.1,IF(AND($AP12="",$AP11&lt;&gt;BP$2),BP11,IF(AND($AP12&lt;&gt;BP$2,$AP11=BP$2),BP11+0.1,IF(AND($AP12=BP$2,$AP11&lt;&gt;BP$2),BP11+0.9,IF(AND($AP11=$AP12,$AP12=BP$2),BP11+1,IF(AND($AP12=BP$2,$AP11=""),BP11+0.9,BP11)))))))</f>
        <v>#N/A</v>
      </c>
      <c r="BQ12" s="44" t="e">
        <f>IF(COUNTA($AP$3:$AP$28)=0,"",IF(AND($AP12="",$AP11=BQ$2),BQ11+0.1,IF(AND($AP12="",$AP11&lt;&gt;BQ$2),BQ11,IF(AND($AP12&lt;&gt;BQ$2,$AP11=BQ$2),BQ11+0.1,IF(AND($AP12=BQ$2,$AP11&lt;&gt;BQ$2),BQ11+0.9,IF(AND($AP11=$AP12,$AP12=BQ$2),BQ11+1,IF(AND($AP12=BQ$2,$AP11=""),BQ11+0.9,BQ11)))))))</f>
        <v>#N/A</v>
      </c>
      <c r="BR12" s="44" t="e">
        <f>IF(COUNTA($AP$3:$AP$28)=0,"",IF(AND($AP12="",$AP11=BR$2),BR11+0.1,IF(AND($AP12="",$AP11&lt;&gt;BR$2),BR11,IF(AND($AP12&lt;&gt;BR$2,$AP11=BR$2),BR11+0.1,IF(AND($AP12=BR$2,$AP11&lt;&gt;BR$2),BR11+0.9,IF(AND($AP11=$AP12,$AP12=BR$2),BR11+1,IF(AND($AP12=BR$2,$AP11=""),BR11+0.9,BR11)))))))</f>
        <v>#N/A</v>
      </c>
      <c r="BS12" s="44" t="e">
        <f>IF(COUNTA($AP$3:$AP$28)=0,"",IF(AND($AP12="",$AP11=BS$2),BS11+0.1,IF(AND($AP12="",$AP11&lt;&gt;BS$2),BS11,IF(AND($AP12&lt;&gt;BS$2,$AP11=BS$2),BS11+0.1,IF(AND($AP12=BS$2,$AP11&lt;&gt;BS$2),BS11+0.9,IF(AND($AP11=$AP12,$AP12=BS$2),BS11+1,IF(AND($AP12=BS$2,$AP11=""),BS11+0.9,BS11)))))))</f>
        <v>#N/A</v>
      </c>
    </row>
    <row r="13" spans="1:82" s="44" customFormat="1" ht="18" customHeight="1" thickBot="1" x14ac:dyDescent="0.25">
      <c r="A13" s="153"/>
      <c r="B13" s="85" t="s">
        <v>98</v>
      </c>
      <c r="C13" s="86" t="str">
        <f>IF((COUNTA('Résultats test rentrée'!C18, 'Résultats test rentrée'!C20:C23))&lt;&gt;5,"⌛",(ROUND(AVERAGE('Résultats test rentrée'!C18,'Résultats test rentrée'!C20:C23),0)))</f>
        <v>⌛</v>
      </c>
      <c r="D13" s="86" t="str">
        <f>IF((COUNTA('Résultats test rentrée'!D18, 'Résultats test rentrée'!D20:D23))&lt;&gt;5,"⌛",(ROUND(AVERAGE('Résultats test rentrée'!D18,'Résultats test rentrée'!D20:D23),0)))</f>
        <v>⌛</v>
      </c>
      <c r="E13" s="86" t="str">
        <f>IF((COUNTA('Résultats test rentrée'!E18, 'Résultats test rentrée'!E20:E23))&lt;&gt;5,"⌛",(ROUND(AVERAGE('Résultats test rentrée'!E18,'Résultats test rentrée'!E20:E23),0)))</f>
        <v>⌛</v>
      </c>
      <c r="F13" s="86" t="str">
        <f>IF((COUNTA('Résultats test rentrée'!F18, 'Résultats test rentrée'!F20:F23))&lt;&gt;5,"⌛",(ROUND(AVERAGE('Résultats test rentrée'!F18,'Résultats test rentrée'!F20:F23),0)))</f>
        <v>⌛</v>
      </c>
      <c r="G13" s="86" t="str">
        <f>IF((COUNTA('Résultats test rentrée'!G18, 'Résultats test rentrée'!G20:G23))&lt;&gt;5,"⌛",(ROUND(AVERAGE('Résultats test rentrée'!G18,'Résultats test rentrée'!G20:G23),0)))</f>
        <v>⌛</v>
      </c>
      <c r="H13" s="86" t="str">
        <f>IF((COUNTA('Résultats test rentrée'!H18, 'Résultats test rentrée'!H20:H23))&lt;&gt;5,"⌛",(ROUND(AVERAGE('Résultats test rentrée'!H18,'Résultats test rentrée'!H20:H23),0)))</f>
        <v>⌛</v>
      </c>
      <c r="I13" s="86" t="str">
        <f>IF((COUNTA('Résultats test rentrée'!I18, 'Résultats test rentrée'!I20:I23))&lt;&gt;5,"⌛",(ROUND(AVERAGE('Résultats test rentrée'!I18,'Résultats test rentrée'!I20:I23),0)))</f>
        <v>⌛</v>
      </c>
      <c r="J13" s="86" t="str">
        <f>IF((COUNTA('Résultats test rentrée'!J18, 'Résultats test rentrée'!J20:J23))&lt;&gt;5,"⌛",(ROUND(AVERAGE('Résultats test rentrée'!J18,'Résultats test rentrée'!J20:J23),0)))</f>
        <v>⌛</v>
      </c>
      <c r="K13" s="86" t="str">
        <f>IF((COUNTA('Résultats test rentrée'!K18, 'Résultats test rentrée'!K20:K23))&lt;&gt;5,"⌛",(ROUND(AVERAGE('Résultats test rentrée'!K18,'Résultats test rentrée'!K20:K23),0)))</f>
        <v>⌛</v>
      </c>
      <c r="L13" s="86" t="str">
        <f>IF((COUNTA('Résultats test rentrée'!L18, 'Résultats test rentrée'!L20:L23))&lt;&gt;5,"⌛",(ROUND(AVERAGE('Résultats test rentrée'!L18,'Résultats test rentrée'!L20:L23),0)))</f>
        <v>⌛</v>
      </c>
      <c r="M13" s="86" t="str">
        <f>IF((COUNTA('Résultats test rentrée'!M18, 'Résultats test rentrée'!M20:M23))&lt;&gt;5,"⌛",(ROUND(AVERAGE('Résultats test rentrée'!M18,'Résultats test rentrée'!M20:M23),0)))</f>
        <v>⌛</v>
      </c>
      <c r="N13" s="86" t="str">
        <f>IF((COUNTA('Résultats test rentrée'!N18, 'Résultats test rentrée'!N20:N23))&lt;&gt;5,"⌛",(ROUND(AVERAGE('Résultats test rentrée'!N18,'Résultats test rentrée'!N20:N23),0)))</f>
        <v>⌛</v>
      </c>
      <c r="O13" s="86" t="str">
        <f>IF((COUNTA('Résultats test rentrée'!O18, 'Résultats test rentrée'!O20:O23))&lt;&gt;5,"⌛",(ROUND(AVERAGE('Résultats test rentrée'!O18,'Résultats test rentrée'!O20:O23),0)))</f>
        <v>⌛</v>
      </c>
      <c r="P13" s="86" t="str">
        <f>IF((COUNTA('Résultats test rentrée'!P18, 'Résultats test rentrée'!P20:P23))&lt;&gt;5,"⌛",(ROUND(AVERAGE('Résultats test rentrée'!P18,'Résultats test rentrée'!P20:P23),0)))</f>
        <v>⌛</v>
      </c>
      <c r="Q13" s="86" t="str">
        <f>IF((COUNTA('Résultats test rentrée'!Q18, 'Résultats test rentrée'!Q20:Q23))&lt;&gt;5,"⌛",(ROUND(AVERAGE('Résultats test rentrée'!Q18,'Résultats test rentrée'!Q20:Q23),0)))</f>
        <v>⌛</v>
      </c>
      <c r="R13" s="86" t="str">
        <f>IF((COUNTA('Résultats test rentrée'!R18, 'Résultats test rentrée'!R20:R23))&lt;&gt;5,"⌛",(ROUND(AVERAGE('Résultats test rentrée'!R18,'Résultats test rentrée'!R20:R23),0)))</f>
        <v>⌛</v>
      </c>
      <c r="S13" s="86" t="str">
        <f>IF((COUNTA('Résultats test rentrée'!S18, 'Résultats test rentrée'!S20:S23))&lt;&gt;5,"⌛",(ROUND(AVERAGE('Résultats test rentrée'!S18,'Résultats test rentrée'!S20:S23),0)))</f>
        <v>⌛</v>
      </c>
      <c r="T13" s="86" t="str">
        <f>IF((COUNTA('Résultats test rentrée'!T18, 'Résultats test rentrée'!T20:T23))&lt;&gt;5,"⌛",(ROUND(AVERAGE('Résultats test rentrée'!T18,'Résultats test rentrée'!T20:T23),0)))</f>
        <v>⌛</v>
      </c>
      <c r="U13" s="86" t="str">
        <f>IF((COUNTA('Résultats test rentrée'!U18, 'Résultats test rentrée'!U20:U23))&lt;&gt;5,"⌛",(ROUND(AVERAGE('Résultats test rentrée'!U18,'Résultats test rentrée'!U20:U23),0)))</f>
        <v>⌛</v>
      </c>
      <c r="V13" s="86" t="str">
        <f>IF((COUNTA('Résultats test rentrée'!V18, 'Résultats test rentrée'!V20:V23))&lt;&gt;5,"⌛",(ROUND(AVERAGE('Résultats test rentrée'!V18,'Résultats test rentrée'!V20:V23),0)))</f>
        <v>⌛</v>
      </c>
      <c r="W13" s="86" t="str">
        <f>IF((COUNTA('Résultats test rentrée'!W18, 'Résultats test rentrée'!W20:W23))&lt;&gt;5,"⌛",(ROUND(AVERAGE('Résultats test rentrée'!W18,'Résultats test rentrée'!W20:W23),0)))</f>
        <v>⌛</v>
      </c>
      <c r="X13" s="86" t="str">
        <f>IF((COUNTA('Résultats test rentrée'!X18, 'Résultats test rentrée'!X20:X23))&lt;&gt;5,"⌛",(ROUND(AVERAGE('Résultats test rentrée'!X18,'Résultats test rentrée'!X20:X23),0)))</f>
        <v>⌛</v>
      </c>
      <c r="Y13" s="86" t="str">
        <f>IF((COUNTA('Résultats test rentrée'!Y18, 'Résultats test rentrée'!Y20:Y23))&lt;&gt;5,"⌛",(ROUND(AVERAGE('Résultats test rentrée'!Y18,'Résultats test rentrée'!Y20:Y23),0)))</f>
        <v>⌛</v>
      </c>
      <c r="Z13" s="86" t="str">
        <f>IF((COUNTA('Résultats test rentrée'!Z18, 'Résultats test rentrée'!Z20:Z23))&lt;&gt;5,"⌛",(ROUND(AVERAGE('Résultats test rentrée'!Z18,'Résultats test rentrée'!Z20:Z23),0)))</f>
        <v>⌛</v>
      </c>
      <c r="AA13" s="86" t="str">
        <f>IF((COUNTA('Résultats test rentrée'!AA18, 'Résultats test rentrée'!AA20:AA23))&lt;&gt;5,"⌛",(ROUND(AVERAGE('Résultats test rentrée'!AA18,'Résultats test rentrée'!AA20:AA23),0)))</f>
        <v>⌛</v>
      </c>
      <c r="AB13" s="86" t="str">
        <f>IF((COUNTA('Résultats test rentrée'!AB18, 'Résultats test rentrée'!AB20:AB23))&lt;&gt;5,"⌛",(ROUND(AVERAGE('Résultats test rentrée'!AB18,'Résultats test rentrée'!AB20:AB23),0)))</f>
        <v>⌛</v>
      </c>
      <c r="AC13" s="86" t="str">
        <f>IF((COUNTA('Résultats test rentrée'!AC18, 'Résultats test rentrée'!AC20:AC23))&lt;&gt;5,"⌛",(ROUND(AVERAGE('Résultats test rentrée'!AC18,'Résultats test rentrée'!AC20:AC23),0)))</f>
        <v>⌛</v>
      </c>
      <c r="AD13" s="86" t="str">
        <f>IF((COUNTA('Résultats test rentrée'!AD18, 'Résultats test rentrée'!AD20:AD23))&lt;&gt;5,"⌛",(ROUND(AVERAGE('Résultats test rentrée'!AD18,'Résultats test rentrée'!AD20:AD23),0)))</f>
        <v>⌛</v>
      </c>
      <c r="AE13" s="86" t="str">
        <f>IF((COUNTA('Résultats test rentrée'!AE18, 'Résultats test rentrée'!AE20:AE23))&lt;&gt;5,"⌛",(ROUND(AVERAGE('Résultats test rentrée'!AE18,'Résultats test rentrée'!AE20:AE23),0)))</f>
        <v>⌛</v>
      </c>
      <c r="AF13" s="86" t="str">
        <f>IF((COUNTA('Résultats test rentrée'!AF18, 'Résultats test rentrée'!AF20:AF23))&lt;&gt;5,"⌛",(ROUND(AVERAGE('Résultats test rentrée'!AF18,'Résultats test rentrée'!AF20:AF23),0)))</f>
        <v>⌛</v>
      </c>
    </row>
    <row r="14" spans="1:82" s="44" customFormat="1" ht="39" customHeight="1" x14ac:dyDescent="0.2">
      <c r="A14" s="81" t="s">
        <v>97</v>
      </c>
      <c r="B14" s="83" t="s">
        <v>100</v>
      </c>
      <c r="C14" s="84" t="str">
        <f>IF((COUNTA('Résultats test rentrée'!C26:C27))&lt;&gt;2,"⌛",(ROUND(AVERAGE('Résultats test rentrée'!C26:C27),0)))</f>
        <v>⌛</v>
      </c>
      <c r="D14" s="84" t="str">
        <f>IF((COUNTA('Résultats test rentrée'!D26:D27))&lt;&gt;2,"⌛",(ROUND(AVERAGE('Résultats test rentrée'!D26:D27),0)))</f>
        <v>⌛</v>
      </c>
      <c r="E14" s="84" t="str">
        <f>IF((COUNTA('Résultats test rentrée'!E26:E27))&lt;&gt;2,"⌛",(ROUND(AVERAGE('Résultats test rentrée'!E26:E27),0)))</f>
        <v>⌛</v>
      </c>
      <c r="F14" s="84" t="str">
        <f>IF((COUNTA('Résultats test rentrée'!F26:F27))&lt;&gt;2,"⌛",(ROUND(AVERAGE('Résultats test rentrée'!F26:F27),0)))</f>
        <v>⌛</v>
      </c>
      <c r="G14" s="84" t="str">
        <f>IF((COUNTA('Résultats test rentrée'!G26:G27))&lt;&gt;2,"⌛",(ROUND(AVERAGE('Résultats test rentrée'!G26:G27),0)))</f>
        <v>⌛</v>
      </c>
      <c r="H14" s="84" t="str">
        <f>IF((COUNTA('Résultats test rentrée'!H26:H27))&lt;&gt;2,"⌛",(ROUND(AVERAGE('Résultats test rentrée'!H26:H27),0)))</f>
        <v>⌛</v>
      </c>
      <c r="I14" s="84" t="str">
        <f>IF((COUNTA('Résultats test rentrée'!I26:I27))&lt;&gt;2,"⌛",(ROUND(AVERAGE('Résultats test rentrée'!I26:I27),0)))</f>
        <v>⌛</v>
      </c>
      <c r="J14" s="84" t="str">
        <f>IF((COUNTA('Résultats test rentrée'!J26:J27))&lt;&gt;2,"⌛",(ROUND(AVERAGE('Résultats test rentrée'!J26:J27),0)))</f>
        <v>⌛</v>
      </c>
      <c r="K14" s="84" t="str">
        <f>IF((COUNTA('Résultats test rentrée'!K26:K27))&lt;&gt;2,"⌛",(ROUND(AVERAGE('Résultats test rentrée'!K26:K27),0)))</f>
        <v>⌛</v>
      </c>
      <c r="L14" s="84" t="str">
        <f>IF((COUNTA('Résultats test rentrée'!L26:L27))&lt;&gt;2,"⌛",(ROUND(AVERAGE('Résultats test rentrée'!L26:L27),0)))</f>
        <v>⌛</v>
      </c>
      <c r="M14" s="84" t="str">
        <f>IF((COUNTA('Résultats test rentrée'!M26:M27))&lt;&gt;2,"⌛",(ROUND(AVERAGE('Résultats test rentrée'!M26:M27),0)))</f>
        <v>⌛</v>
      </c>
      <c r="N14" s="84" t="str">
        <f>IF((COUNTA('Résultats test rentrée'!N26:N27))&lt;&gt;2,"⌛",(ROUND(AVERAGE('Résultats test rentrée'!N26:N27),0)))</f>
        <v>⌛</v>
      </c>
      <c r="O14" s="84" t="str">
        <f>IF((COUNTA('Résultats test rentrée'!O26:O27))&lt;&gt;2,"⌛",(ROUND(AVERAGE('Résultats test rentrée'!O26:O27),0)))</f>
        <v>⌛</v>
      </c>
      <c r="P14" s="84" t="str">
        <f>IF((COUNTA('Résultats test rentrée'!P26:P27))&lt;&gt;2,"⌛",(ROUND(AVERAGE('Résultats test rentrée'!P26:P27),0)))</f>
        <v>⌛</v>
      </c>
      <c r="Q14" s="84" t="str">
        <f>IF((COUNTA('Résultats test rentrée'!Q26:Q27))&lt;&gt;2,"⌛",(ROUND(AVERAGE('Résultats test rentrée'!Q26:Q27),0)))</f>
        <v>⌛</v>
      </c>
      <c r="R14" s="84" t="str">
        <f>IF((COUNTA('Résultats test rentrée'!R26:R27))&lt;&gt;2,"⌛",(ROUND(AVERAGE('Résultats test rentrée'!R26:R27),0)))</f>
        <v>⌛</v>
      </c>
      <c r="S14" s="84" t="str">
        <f>IF((COUNTA('Résultats test rentrée'!S26:S27))&lt;&gt;2,"⌛",(ROUND(AVERAGE('Résultats test rentrée'!S26:S27),0)))</f>
        <v>⌛</v>
      </c>
      <c r="T14" s="84" t="str">
        <f>IF((COUNTA('Résultats test rentrée'!T26:T27))&lt;&gt;2,"⌛",(ROUND(AVERAGE('Résultats test rentrée'!T26:T27),0)))</f>
        <v>⌛</v>
      </c>
      <c r="U14" s="84" t="str">
        <f>IF((COUNTA('Résultats test rentrée'!U26:U27))&lt;&gt;2,"⌛",(ROUND(AVERAGE('Résultats test rentrée'!U26:U27),0)))</f>
        <v>⌛</v>
      </c>
      <c r="V14" s="84" t="str">
        <f>IF((COUNTA('Résultats test rentrée'!V26:V27))&lt;&gt;2,"⌛",(ROUND(AVERAGE('Résultats test rentrée'!V26:V27),0)))</f>
        <v>⌛</v>
      </c>
      <c r="W14" s="84" t="str">
        <f>IF((COUNTA('Résultats test rentrée'!W26:W27))&lt;&gt;2,"⌛",(ROUND(AVERAGE('Résultats test rentrée'!W26:W27),0)))</f>
        <v>⌛</v>
      </c>
      <c r="X14" s="84" t="str">
        <f>IF((COUNTA('Résultats test rentrée'!X26:X27))&lt;&gt;2,"⌛",(ROUND(AVERAGE('Résultats test rentrée'!X26:X27),0)))</f>
        <v>⌛</v>
      </c>
      <c r="Y14" s="84" t="str">
        <f>IF((COUNTA('Résultats test rentrée'!Y26:Y27))&lt;&gt;2,"⌛",(ROUND(AVERAGE('Résultats test rentrée'!Y26:Y27),0)))</f>
        <v>⌛</v>
      </c>
      <c r="Z14" s="84" t="str">
        <f>IF((COUNTA('Résultats test rentrée'!Z26:Z27))&lt;&gt;2,"⌛",(ROUND(AVERAGE('Résultats test rentrée'!Z26:Z27),0)))</f>
        <v>⌛</v>
      </c>
      <c r="AA14" s="84" t="str">
        <f>IF((COUNTA('Résultats test rentrée'!AA26:AA27))&lt;&gt;2,"⌛",(ROUND(AVERAGE('Résultats test rentrée'!AA26:AA27),0)))</f>
        <v>⌛</v>
      </c>
      <c r="AB14" s="84" t="str">
        <f>IF((COUNTA('Résultats test rentrée'!AB26:AB27))&lt;&gt;2,"⌛",(ROUND(AVERAGE('Résultats test rentrée'!AB26:AB27),0)))</f>
        <v>⌛</v>
      </c>
      <c r="AC14" s="84" t="str">
        <f>IF((COUNTA('Résultats test rentrée'!AC26:AC27))&lt;&gt;2,"⌛",(ROUND(AVERAGE('Résultats test rentrée'!AC26:AC27),0)))</f>
        <v>⌛</v>
      </c>
      <c r="AD14" s="84" t="str">
        <f>IF((COUNTA('Résultats test rentrée'!AD26:AD27))&lt;&gt;2,"⌛",(ROUND(AVERAGE('Résultats test rentrée'!AD26:AD27),0)))</f>
        <v>⌛</v>
      </c>
      <c r="AE14" s="84" t="str">
        <f>IF((COUNTA('Résultats test rentrée'!AE26:AE27))&lt;&gt;2,"⌛",(ROUND(AVERAGE('Résultats test rentrée'!AE26:AE27),0)))</f>
        <v>⌛</v>
      </c>
      <c r="AF14" s="84" t="str">
        <f>IF((COUNTA('Résultats test rentrée'!AF26:AF27))&lt;&gt;2,"⌛",(ROUND(AVERAGE('Résultats test rentrée'!AF26:AF27),0)))</f>
        <v>⌛</v>
      </c>
    </row>
    <row r="15" spans="1:82" s="47" customFormat="1" ht="14.1" customHeight="1" x14ac:dyDescent="0.2">
      <c r="A15" s="144" t="s">
        <v>76</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59"/>
    </row>
    <row r="16" spans="1:82" s="45" customFormat="1" ht="24" x14ac:dyDescent="0.2">
      <c r="A16" s="87" t="s">
        <v>61</v>
      </c>
      <c r="B16" s="82" t="s">
        <v>101</v>
      </c>
      <c r="C16" s="60" t="str">
        <f>IF((COUNTA('Résultats test rentrée'!C29))&lt;&gt;1,"⌛",(ROUND(AVERAGE('Résultats test rentrée'!C29),0)))</f>
        <v>⌛</v>
      </c>
      <c r="D16" s="60" t="str">
        <f>IF((COUNTA('Résultats test rentrée'!D29))&lt;&gt;1,"⌛",(ROUND(AVERAGE('Résultats test rentrée'!D29),0)))</f>
        <v>⌛</v>
      </c>
      <c r="E16" s="60" t="str">
        <f>IF((COUNTA('Résultats test rentrée'!E29))&lt;&gt;1,"⌛",(ROUND(AVERAGE('Résultats test rentrée'!E29),0)))</f>
        <v>⌛</v>
      </c>
      <c r="F16" s="60" t="str">
        <f>IF((COUNTA('Résultats test rentrée'!F29))&lt;&gt;1,"⌛",(ROUND(AVERAGE('Résultats test rentrée'!F29),0)))</f>
        <v>⌛</v>
      </c>
      <c r="G16" s="60" t="str">
        <f>IF((COUNTA('Résultats test rentrée'!G29))&lt;&gt;1,"⌛",(ROUND(AVERAGE('Résultats test rentrée'!G29),0)))</f>
        <v>⌛</v>
      </c>
      <c r="H16" s="60" t="str">
        <f>IF((COUNTA('Résultats test rentrée'!H29))&lt;&gt;1,"⌛",(ROUND(AVERAGE('Résultats test rentrée'!H29),0)))</f>
        <v>⌛</v>
      </c>
      <c r="I16" s="60" t="str">
        <f>IF((COUNTA('Résultats test rentrée'!I29))&lt;&gt;1,"⌛",(ROUND(AVERAGE('Résultats test rentrée'!I29),0)))</f>
        <v>⌛</v>
      </c>
      <c r="J16" s="60" t="str">
        <f>IF((COUNTA('Résultats test rentrée'!J29))&lt;&gt;1,"⌛",(ROUND(AVERAGE('Résultats test rentrée'!J29),0)))</f>
        <v>⌛</v>
      </c>
      <c r="K16" s="60" t="str">
        <f>IF((COUNTA('Résultats test rentrée'!K29))&lt;&gt;1,"⌛",(ROUND(AVERAGE('Résultats test rentrée'!K29),0)))</f>
        <v>⌛</v>
      </c>
      <c r="L16" s="60" t="str">
        <f>IF((COUNTA('Résultats test rentrée'!L29))&lt;&gt;1,"⌛",(ROUND(AVERAGE('Résultats test rentrée'!L29),0)))</f>
        <v>⌛</v>
      </c>
      <c r="M16" s="60" t="str">
        <f>IF((COUNTA('Résultats test rentrée'!M29))&lt;&gt;1,"⌛",(ROUND(AVERAGE('Résultats test rentrée'!M29),0)))</f>
        <v>⌛</v>
      </c>
      <c r="N16" s="60" t="str">
        <f>IF((COUNTA('Résultats test rentrée'!N29))&lt;&gt;1,"⌛",(ROUND(AVERAGE('Résultats test rentrée'!N29),0)))</f>
        <v>⌛</v>
      </c>
      <c r="O16" s="60" t="str">
        <f>IF((COUNTA('Résultats test rentrée'!O29))&lt;&gt;1,"⌛",(ROUND(AVERAGE('Résultats test rentrée'!O29),0)))</f>
        <v>⌛</v>
      </c>
      <c r="P16" s="60" t="str">
        <f>IF((COUNTA('Résultats test rentrée'!P29))&lt;&gt;1,"⌛",(ROUND(AVERAGE('Résultats test rentrée'!P29),0)))</f>
        <v>⌛</v>
      </c>
      <c r="Q16" s="60" t="str">
        <f>IF((COUNTA('Résultats test rentrée'!Q29))&lt;&gt;1,"⌛",(ROUND(AVERAGE('Résultats test rentrée'!Q29),0)))</f>
        <v>⌛</v>
      </c>
      <c r="R16" s="60" t="str">
        <f>IF((COUNTA('Résultats test rentrée'!R29))&lt;&gt;1,"⌛",(ROUND(AVERAGE('Résultats test rentrée'!R29),0)))</f>
        <v>⌛</v>
      </c>
      <c r="S16" s="60" t="str">
        <f>IF((COUNTA('Résultats test rentrée'!S29))&lt;&gt;1,"⌛",(ROUND(AVERAGE('Résultats test rentrée'!S29),0)))</f>
        <v>⌛</v>
      </c>
      <c r="T16" s="60" t="str">
        <f>IF((COUNTA('Résultats test rentrée'!T29))&lt;&gt;1,"⌛",(ROUND(AVERAGE('Résultats test rentrée'!T29),0)))</f>
        <v>⌛</v>
      </c>
      <c r="U16" s="60" t="str">
        <f>IF((COUNTA('Résultats test rentrée'!U29))&lt;&gt;1,"⌛",(ROUND(AVERAGE('Résultats test rentrée'!U29),0)))</f>
        <v>⌛</v>
      </c>
      <c r="V16" s="60" t="str">
        <f>IF((COUNTA('Résultats test rentrée'!V29))&lt;&gt;1,"⌛",(ROUND(AVERAGE('Résultats test rentrée'!V29),0)))</f>
        <v>⌛</v>
      </c>
      <c r="W16" s="60" t="str">
        <f>IF((COUNTA('Résultats test rentrée'!W29))&lt;&gt;1,"⌛",(ROUND(AVERAGE('Résultats test rentrée'!W29),0)))</f>
        <v>⌛</v>
      </c>
      <c r="X16" s="60" t="str">
        <f>IF((COUNTA('Résultats test rentrée'!X29))&lt;&gt;1,"⌛",(ROUND(AVERAGE('Résultats test rentrée'!X29),0)))</f>
        <v>⌛</v>
      </c>
      <c r="Y16" s="60" t="str">
        <f>IF((COUNTA('Résultats test rentrée'!Y29))&lt;&gt;1,"⌛",(ROUND(AVERAGE('Résultats test rentrée'!Y29),0)))</f>
        <v>⌛</v>
      </c>
      <c r="Z16" s="60" t="str">
        <f>IF((COUNTA('Résultats test rentrée'!Z29))&lt;&gt;1,"⌛",(ROUND(AVERAGE('Résultats test rentrée'!Z29),0)))</f>
        <v>⌛</v>
      </c>
      <c r="AA16" s="60" t="str">
        <f>IF((COUNTA('Résultats test rentrée'!AA29))&lt;&gt;1,"⌛",(ROUND(AVERAGE('Résultats test rentrée'!AA29),0)))</f>
        <v>⌛</v>
      </c>
      <c r="AB16" s="60" t="str">
        <f>IF((COUNTA('Résultats test rentrée'!AB29))&lt;&gt;1,"⌛",(ROUND(AVERAGE('Résultats test rentrée'!AB29),0)))</f>
        <v>⌛</v>
      </c>
      <c r="AC16" s="60" t="str">
        <f>IF((COUNTA('Résultats test rentrée'!AC29))&lt;&gt;1,"⌛",(ROUND(AVERAGE('Résultats test rentrée'!AC29),0)))</f>
        <v>⌛</v>
      </c>
      <c r="AD16" s="60" t="str">
        <f>IF((COUNTA('Résultats test rentrée'!AD29))&lt;&gt;1,"⌛",(ROUND(AVERAGE('Résultats test rentrée'!AD29),0)))</f>
        <v>⌛</v>
      </c>
      <c r="AE16" s="60" t="str">
        <f>IF((COUNTA('Résultats test rentrée'!AE29))&lt;&gt;1,"⌛",(ROUND(AVERAGE('Résultats test rentrée'!AE29),0)))</f>
        <v>⌛</v>
      </c>
      <c r="AF16" s="60" t="str">
        <f>IF((COUNTA('Résultats test rentrée'!AF29))&lt;&gt;1,"⌛",(ROUND(AVERAGE('Résultats test rentrée'!AF29),0)))</f>
        <v>⌛</v>
      </c>
      <c r="BU16" s="44"/>
      <c r="BV16" s="44"/>
      <c r="BW16" s="44"/>
      <c r="BX16" s="44"/>
      <c r="BY16" s="44"/>
      <c r="BZ16" s="44"/>
      <c r="CA16" s="44"/>
      <c r="CB16" s="44"/>
      <c r="CC16" s="44"/>
      <c r="CD16" s="44"/>
    </row>
    <row r="17" spans="1:82" s="45" customFormat="1" ht="18" customHeight="1" x14ac:dyDescent="0.2">
      <c r="A17" s="58"/>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BU17" s="44"/>
      <c r="BV17" s="44"/>
      <c r="BW17" s="44"/>
      <c r="BX17" s="44"/>
      <c r="BY17" s="44"/>
      <c r="BZ17" s="44"/>
      <c r="CA17" s="44"/>
      <c r="CB17" s="44"/>
      <c r="CC17" s="44"/>
      <c r="CD17" s="44"/>
    </row>
    <row r="18" spans="1:82" ht="12" thickBot="1" x14ac:dyDescent="0.25">
      <c r="C18" s="160" t="s">
        <v>103</v>
      </c>
      <c r="D18" s="160"/>
      <c r="E18" s="160"/>
      <c r="F18" s="160"/>
      <c r="G18" s="160"/>
      <c r="H18" s="160"/>
      <c r="I18" s="160"/>
      <c r="J18" s="160"/>
      <c r="K18" s="160"/>
    </row>
    <row r="19" spans="1:82" ht="36.75" customHeight="1" thickBot="1" x14ac:dyDescent="0.25">
      <c r="A19" s="77" t="s">
        <v>80</v>
      </c>
      <c r="B19" s="76" t="s">
        <v>102</v>
      </c>
      <c r="C19" s="160"/>
      <c r="D19" s="160"/>
      <c r="E19" s="160"/>
      <c r="F19" s="160"/>
      <c r="G19" s="160"/>
      <c r="H19" s="160"/>
      <c r="I19" s="160"/>
      <c r="J19" s="160"/>
      <c r="K19" s="160"/>
    </row>
    <row r="20" spans="1:82" x14ac:dyDescent="0.2">
      <c r="C20" s="160"/>
      <c r="D20" s="160"/>
      <c r="E20" s="160"/>
      <c r="F20" s="160"/>
      <c r="G20" s="160"/>
      <c r="H20" s="160"/>
      <c r="I20" s="160"/>
      <c r="J20" s="160"/>
      <c r="K20" s="160"/>
    </row>
    <row r="21" spans="1:82" x14ac:dyDescent="0.2">
      <c r="C21" s="160"/>
      <c r="D21" s="160"/>
      <c r="E21" s="160"/>
      <c r="F21" s="160"/>
      <c r="G21" s="160"/>
      <c r="H21" s="160"/>
      <c r="I21" s="160"/>
      <c r="J21" s="160"/>
      <c r="K21" s="160"/>
    </row>
    <row r="22" spans="1:82" x14ac:dyDescent="0.2">
      <c r="C22" s="160"/>
      <c r="D22" s="160"/>
      <c r="E22" s="160"/>
      <c r="F22" s="160"/>
      <c r="G22" s="160"/>
      <c r="H22" s="160"/>
      <c r="I22" s="160"/>
      <c r="J22" s="160"/>
      <c r="K22" s="160"/>
    </row>
    <row r="23" spans="1:82" x14ac:dyDescent="0.2">
      <c r="C23" s="160"/>
      <c r="D23" s="160"/>
      <c r="E23" s="160"/>
      <c r="F23" s="160"/>
      <c r="G23" s="160"/>
      <c r="H23" s="160"/>
      <c r="I23" s="160"/>
      <c r="J23" s="160"/>
      <c r="K23" s="160"/>
    </row>
    <row r="24" spans="1:82" x14ac:dyDescent="0.2">
      <c r="C24" s="160"/>
      <c r="D24" s="160"/>
      <c r="E24" s="160"/>
      <c r="F24" s="160"/>
      <c r="G24" s="160"/>
      <c r="H24" s="160"/>
      <c r="I24" s="160"/>
      <c r="J24" s="160"/>
      <c r="K24" s="160"/>
    </row>
    <row r="25" spans="1:82" x14ac:dyDescent="0.2">
      <c r="C25" s="160"/>
      <c r="D25" s="160"/>
      <c r="E25" s="160"/>
      <c r="F25" s="160"/>
      <c r="G25" s="160"/>
      <c r="H25" s="160"/>
      <c r="I25" s="160"/>
      <c r="J25" s="160"/>
      <c r="K25" s="160"/>
    </row>
    <row r="26" spans="1:82" x14ac:dyDescent="0.2">
      <c r="C26" s="160"/>
      <c r="D26" s="160"/>
      <c r="E26" s="160"/>
      <c r="F26" s="160"/>
      <c r="G26" s="160"/>
      <c r="H26" s="160"/>
      <c r="I26" s="160"/>
      <c r="J26" s="160"/>
      <c r="K26" s="160"/>
    </row>
    <row r="27" spans="1:82" x14ac:dyDescent="0.2">
      <c r="C27" s="160"/>
      <c r="D27" s="160"/>
      <c r="E27" s="160"/>
      <c r="F27" s="160"/>
      <c r="G27" s="160"/>
      <c r="H27" s="160"/>
      <c r="I27" s="160"/>
      <c r="J27" s="160"/>
      <c r="K27" s="160"/>
    </row>
    <row r="28" spans="1:82" x14ac:dyDescent="0.2">
      <c r="C28" s="160"/>
      <c r="D28" s="160"/>
      <c r="E28" s="160"/>
      <c r="F28" s="160"/>
      <c r="G28" s="160"/>
      <c r="H28" s="160"/>
      <c r="I28" s="160"/>
      <c r="J28" s="160"/>
      <c r="K28" s="160"/>
    </row>
    <row r="29" spans="1:82" x14ac:dyDescent="0.2">
      <c r="C29" s="160"/>
      <c r="D29" s="160"/>
      <c r="E29" s="160"/>
      <c r="F29" s="160"/>
      <c r="G29" s="160"/>
      <c r="H29" s="160"/>
      <c r="I29" s="160"/>
      <c r="J29" s="160"/>
      <c r="K29" s="160"/>
    </row>
    <row r="30" spans="1:82" x14ac:dyDescent="0.2">
      <c r="C30" s="160"/>
      <c r="D30" s="160"/>
      <c r="E30" s="160"/>
      <c r="F30" s="160"/>
      <c r="G30" s="160"/>
      <c r="H30" s="160"/>
      <c r="I30" s="160"/>
      <c r="J30" s="160"/>
      <c r="K30" s="160"/>
    </row>
    <row r="31" spans="1:82" x14ac:dyDescent="0.2">
      <c r="C31" s="160"/>
      <c r="D31" s="160"/>
      <c r="E31" s="160"/>
      <c r="F31" s="160"/>
      <c r="G31" s="160"/>
      <c r="H31" s="160"/>
      <c r="I31" s="160"/>
      <c r="J31" s="160"/>
      <c r="K31" s="160"/>
    </row>
    <row r="32" spans="1:82" x14ac:dyDescent="0.2">
      <c r="C32" s="160"/>
      <c r="D32" s="160"/>
      <c r="E32" s="160"/>
      <c r="F32" s="160"/>
      <c r="G32" s="160"/>
      <c r="H32" s="160"/>
      <c r="I32" s="160"/>
      <c r="J32" s="160"/>
      <c r="K32" s="160"/>
    </row>
    <row r="33" spans="3:11" x14ac:dyDescent="0.2">
      <c r="C33" s="160"/>
      <c r="D33" s="160"/>
      <c r="E33" s="160"/>
      <c r="F33" s="160"/>
      <c r="G33" s="160"/>
      <c r="H33" s="160"/>
      <c r="I33" s="160"/>
      <c r="J33" s="160"/>
      <c r="K33" s="160"/>
    </row>
    <row r="34" spans="3:11" x14ac:dyDescent="0.2">
      <c r="C34" s="160"/>
      <c r="D34" s="160"/>
      <c r="E34" s="160"/>
      <c r="F34" s="160"/>
      <c r="G34" s="160"/>
      <c r="H34" s="160"/>
      <c r="I34" s="160"/>
      <c r="J34" s="160"/>
      <c r="K34" s="160"/>
    </row>
    <row r="35" spans="3:11" x14ac:dyDescent="0.2">
      <c r="C35" s="160"/>
      <c r="D35" s="160"/>
      <c r="E35" s="160"/>
      <c r="F35" s="160"/>
      <c r="G35" s="160"/>
      <c r="H35" s="160"/>
      <c r="I35" s="160"/>
      <c r="J35" s="160"/>
      <c r="K35" s="160"/>
    </row>
  </sheetData>
  <sheetProtection password="C82B" sheet="1" objects="1" scenarios="1"/>
  <mergeCells count="32">
    <mergeCell ref="C18:K35"/>
    <mergeCell ref="W15:X15"/>
    <mergeCell ref="Y15:Z15"/>
    <mergeCell ref="E15:F15"/>
    <mergeCell ref="G15:H15"/>
    <mergeCell ref="I15:J15"/>
    <mergeCell ref="K15:L15"/>
    <mergeCell ref="AE15:AF15"/>
    <mergeCell ref="M15:N15"/>
    <mergeCell ref="O15:P15"/>
    <mergeCell ref="Q15:R15"/>
    <mergeCell ref="AA15:AB15"/>
    <mergeCell ref="AC15:AD15"/>
    <mergeCell ref="S15:T15"/>
    <mergeCell ref="U15:V15"/>
    <mergeCell ref="A15:B15"/>
    <mergeCell ref="B1:B2"/>
    <mergeCell ref="A3:B3"/>
    <mergeCell ref="A11:B11"/>
    <mergeCell ref="C15:D15"/>
    <mergeCell ref="A12:A13"/>
    <mergeCell ref="A5:A6"/>
    <mergeCell ref="A7:A9"/>
    <mergeCell ref="A10:B10"/>
    <mergeCell ref="BP1:BS1"/>
    <mergeCell ref="AV1:AY1"/>
    <mergeCell ref="AZ1:BC1"/>
    <mergeCell ref="A4:B4"/>
    <mergeCell ref="BD1:BG1"/>
    <mergeCell ref="BH1:BK1"/>
    <mergeCell ref="BL1:BO1"/>
    <mergeCell ref="AR1:AU1"/>
  </mergeCells>
  <conditionalFormatting sqref="C5:AF16">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23622047244094491" right="0.23622047244094491" top="0.74803149606299213" bottom="0.74803149606299213" header="0.31496062992125984" footer="0.31496062992125984"/>
  <pageSetup paperSize="9" scale="82" fitToWidth="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AA39"/>
  <sheetViews>
    <sheetView topLeftCell="B2" workbookViewId="0">
      <selection activeCell="B1" sqref="B1:B33"/>
    </sheetView>
  </sheetViews>
  <sheetFormatPr baseColWidth="10" defaultRowHeight="14.25" x14ac:dyDescent="0.2"/>
  <cols>
    <col min="1" max="1" width="11.42578125" style="16" hidden="1" customWidth="1"/>
    <col min="2" max="3" width="5.7109375" style="33" customWidth="1"/>
    <col min="4" max="7" width="15.28515625" style="30" customWidth="1"/>
    <col min="8" max="8" width="1.42578125" style="34" customWidth="1"/>
    <col min="9" max="12" width="15.28515625" style="30" customWidth="1"/>
    <col min="13" max="13" width="6.28515625" style="34" customWidth="1"/>
    <col min="14" max="17" width="15.28515625" style="30" customWidth="1"/>
    <col min="18" max="18" width="1.42578125" style="34" customWidth="1"/>
    <col min="19" max="22" width="15.28515625" style="30" customWidth="1"/>
    <col min="23" max="23" width="1.42578125" style="34" customWidth="1"/>
    <col min="24" max="27" width="15.28515625" style="30" customWidth="1"/>
    <col min="28" max="16384" width="11.42578125" style="16"/>
  </cols>
  <sheetData>
    <row r="1" spans="1:27" ht="14.25" hidden="1" customHeight="1" x14ac:dyDescent="0.2">
      <c r="B1" s="169" t="s">
        <v>44</v>
      </c>
      <c r="C1" s="90"/>
      <c r="D1" s="161" t="s">
        <v>107</v>
      </c>
      <c r="E1" s="162"/>
      <c r="F1" s="162"/>
      <c r="G1" s="163"/>
      <c r="H1" s="167"/>
      <c r="I1" s="161" t="s">
        <v>108</v>
      </c>
      <c r="J1" s="162"/>
      <c r="K1" s="162"/>
      <c r="L1" s="163"/>
      <c r="M1" s="171" t="s">
        <v>94</v>
      </c>
      <c r="N1" s="161" t="s">
        <v>95</v>
      </c>
      <c r="O1" s="162"/>
      <c r="P1" s="162"/>
      <c r="Q1" s="163"/>
      <c r="R1" s="167"/>
      <c r="S1" s="161" t="s">
        <v>104</v>
      </c>
      <c r="T1" s="162"/>
      <c r="U1" s="162"/>
      <c r="V1" s="163"/>
      <c r="W1" s="167"/>
      <c r="X1" s="161" t="s">
        <v>96</v>
      </c>
      <c r="Y1" s="162"/>
      <c r="Z1" s="162"/>
      <c r="AA1" s="163"/>
    </row>
    <row r="2" spans="1:27" ht="30" customHeight="1" x14ac:dyDescent="0.2">
      <c r="B2" s="170"/>
      <c r="C2" s="173" t="s">
        <v>91</v>
      </c>
      <c r="D2" s="164"/>
      <c r="E2" s="165"/>
      <c r="F2" s="165"/>
      <c r="G2" s="166"/>
      <c r="H2" s="168"/>
      <c r="I2" s="164"/>
      <c r="J2" s="165"/>
      <c r="K2" s="165"/>
      <c r="L2" s="166"/>
      <c r="M2" s="172"/>
      <c r="N2" s="164"/>
      <c r="O2" s="165"/>
      <c r="P2" s="165"/>
      <c r="Q2" s="166"/>
      <c r="R2" s="168"/>
      <c r="S2" s="164"/>
      <c r="T2" s="165"/>
      <c r="U2" s="165"/>
      <c r="V2" s="166"/>
      <c r="W2" s="168"/>
      <c r="X2" s="164"/>
      <c r="Y2" s="165"/>
      <c r="Z2" s="165"/>
      <c r="AA2" s="166"/>
    </row>
    <row r="3" spans="1:27" x14ac:dyDescent="0.2">
      <c r="B3" s="170"/>
      <c r="C3" s="173"/>
      <c r="D3" s="17" t="s">
        <v>34</v>
      </c>
      <c r="E3" s="18" t="s">
        <v>35</v>
      </c>
      <c r="F3" s="19" t="s">
        <v>36</v>
      </c>
      <c r="G3" s="20" t="s">
        <v>37</v>
      </c>
      <c r="H3" s="168"/>
      <c r="I3" s="21" t="s">
        <v>34</v>
      </c>
      <c r="J3" s="18" t="s">
        <v>35</v>
      </c>
      <c r="K3" s="19" t="s">
        <v>36</v>
      </c>
      <c r="L3" s="22" t="s">
        <v>37</v>
      </c>
      <c r="M3" s="172"/>
      <c r="N3" s="96" t="s">
        <v>34</v>
      </c>
      <c r="O3" s="93" t="s">
        <v>35</v>
      </c>
      <c r="P3" s="94" t="s">
        <v>36</v>
      </c>
      <c r="Q3" s="97" t="s">
        <v>37</v>
      </c>
      <c r="R3" s="168"/>
      <c r="S3" s="96" t="s">
        <v>34</v>
      </c>
      <c r="T3" s="93" t="s">
        <v>35</v>
      </c>
      <c r="U3" s="94" t="s">
        <v>36</v>
      </c>
      <c r="V3" s="97" t="s">
        <v>37</v>
      </c>
      <c r="W3" s="168"/>
      <c r="X3" s="96" t="s">
        <v>34</v>
      </c>
      <c r="Y3" s="93" t="s">
        <v>35</v>
      </c>
      <c r="Z3" s="94" t="s">
        <v>36</v>
      </c>
      <c r="AA3" s="97" t="s">
        <v>37</v>
      </c>
    </row>
    <row r="4" spans="1:27" ht="14.25" customHeight="1" x14ac:dyDescent="0.2">
      <c r="A4" s="16">
        <v>1</v>
      </c>
      <c r="B4" s="170"/>
      <c r="C4" s="173"/>
      <c r="D4" s="27" t="str">
        <f>IF('Bilan élève'!C$5=1,'Bilan élève'!C$2,"")</f>
        <v/>
      </c>
      <c r="E4" s="27" t="str">
        <f>IF('Bilan élève'!C$5=2,'Bilan élève'!C$2,"")</f>
        <v/>
      </c>
      <c r="F4" s="27" t="str">
        <f>IF('Bilan élève'!C$5=3,'Bilan élève'!C$2,"")</f>
        <v/>
      </c>
      <c r="G4" s="27" t="str">
        <f>IF('Bilan élève'!C$5=4,'Bilan élève'!C$2,"")</f>
        <v/>
      </c>
      <c r="H4" s="168"/>
      <c r="I4" s="27" t="str">
        <f>IF('Bilan élève'!C$6=1,'Bilan élève'!C$2,"")</f>
        <v/>
      </c>
      <c r="J4" s="27" t="str">
        <f>IF('Bilan élève'!C$6=2,'Bilan élève'!C$2,"")</f>
        <v/>
      </c>
      <c r="K4" s="27" t="str">
        <f>IF('Bilan élève'!C$6=3,'Bilan élève'!C$2,"")</f>
        <v/>
      </c>
      <c r="L4" s="27" t="str">
        <f>IF('Bilan élève'!C$6=4,'Bilan élève'!C$2,"")</f>
        <v/>
      </c>
      <c r="M4" s="172"/>
      <c r="N4" s="98" t="str">
        <f>IF('Bilan élève'!C$7=1,'Bilan élève'!C$2,"")</f>
        <v/>
      </c>
      <c r="O4" s="98" t="str">
        <f>IF('Bilan élève'!C$7=2,'Bilan élève'!C$2,"")</f>
        <v/>
      </c>
      <c r="P4" s="98" t="str">
        <f>IF('Bilan élève'!C$7=3,'Bilan élève'!C$2,"")</f>
        <v/>
      </c>
      <c r="Q4" s="98" t="str">
        <f>IF('Bilan élève'!C$7=4,'Bilan élève'!C$2,"")</f>
        <v/>
      </c>
      <c r="R4" s="168"/>
      <c r="S4" s="98" t="str">
        <f>IF('Bilan élève'!C$8=1,'Bilan élève'!C$2,"")</f>
        <v/>
      </c>
      <c r="T4" s="98" t="str">
        <f>IF('Bilan élève'!C$8=2,'Bilan élève'!C$2,"")</f>
        <v/>
      </c>
      <c r="U4" s="98" t="str">
        <f>IF('Bilan élève'!C$8=3,'Bilan élève'!C$2,"")</f>
        <v/>
      </c>
      <c r="V4" s="98" t="str">
        <f>IF('Bilan élève'!C$8=4,'Bilan élève'!C$2,"")</f>
        <v/>
      </c>
      <c r="W4" s="168"/>
      <c r="X4" s="98" t="str">
        <f>IF('Bilan élève'!C$9=1,'Bilan élève'!C$2,"")</f>
        <v/>
      </c>
      <c r="Y4" s="98" t="str">
        <f>IF('Bilan élève'!C$9=2,'Bilan élève'!C$2,"")</f>
        <v/>
      </c>
      <c r="Z4" s="98" t="str">
        <f>IF('Bilan élève'!C$9=3,'Bilan élève'!C$2,"")</f>
        <v/>
      </c>
      <c r="AA4" s="98" t="str">
        <f>IF('Bilan élève'!C$9=4,'Bilan élève'!C$2,"")</f>
        <v/>
      </c>
    </row>
    <row r="5" spans="1:27" ht="14.25" customHeight="1" x14ac:dyDescent="0.2">
      <c r="A5" s="16">
        <v>2</v>
      </c>
      <c r="B5" s="170"/>
      <c r="C5" s="173"/>
      <c r="D5" s="27" t="str">
        <f>IF('Bilan élève'!D$5=1,'Bilan élève'!D$2,"")</f>
        <v/>
      </c>
      <c r="E5" s="27" t="str">
        <f>IF('Bilan élève'!D$5=2,'Bilan élève'!D$2,"")</f>
        <v/>
      </c>
      <c r="F5" s="27" t="str">
        <f>IF('Bilan élève'!D$5=3,'Bilan élève'!D$2,"")</f>
        <v/>
      </c>
      <c r="G5" s="27" t="str">
        <f>IF('Bilan élève'!D$5=4,'Bilan élève'!D$2,"")</f>
        <v/>
      </c>
      <c r="H5" s="168"/>
      <c r="I5" s="27" t="str">
        <f>IF('Bilan élève'!D$6=1,'Bilan élève'!D$2,"")</f>
        <v/>
      </c>
      <c r="J5" s="27" t="str">
        <f>IF('Bilan élève'!D$6=2,'Bilan élève'!D$2,"")</f>
        <v/>
      </c>
      <c r="K5" s="27" t="str">
        <f>IF('Bilan élève'!D$6=3,'Bilan élève'!D$2,"")</f>
        <v/>
      </c>
      <c r="L5" s="27" t="str">
        <f>IF('Bilan élève'!D$6=4,'Bilan élève'!D$2,"")</f>
        <v/>
      </c>
      <c r="M5" s="172"/>
      <c r="N5" s="98" t="str">
        <f>IF('Bilan élève'!D$7=1,'Bilan élève'!D$2,"")</f>
        <v/>
      </c>
      <c r="O5" s="98" t="str">
        <f>IF('Bilan élève'!D$7=2,'Bilan élève'!D$2,"")</f>
        <v/>
      </c>
      <c r="P5" s="98" t="str">
        <f>IF('Bilan élève'!D$7=3,'Bilan élève'!D$2,"")</f>
        <v/>
      </c>
      <c r="Q5" s="98" t="str">
        <f>IF('Bilan élève'!D$7=4,'Bilan élève'!D$2,"")</f>
        <v/>
      </c>
      <c r="R5" s="168"/>
      <c r="S5" s="98" t="str">
        <f>IF('Bilan élève'!D$8=1,'Bilan élève'!D$2,"")</f>
        <v/>
      </c>
      <c r="T5" s="98" t="str">
        <f>IF('Bilan élève'!D$8=2,'Bilan élève'!D$2,"")</f>
        <v/>
      </c>
      <c r="U5" s="98" t="str">
        <f>IF('Bilan élève'!D$8=3,'Bilan élève'!D$2,"")</f>
        <v/>
      </c>
      <c r="V5" s="98" t="str">
        <f>IF('Bilan élève'!D$8=4,'Bilan élève'!D$2,"")</f>
        <v/>
      </c>
      <c r="W5" s="168"/>
      <c r="X5" s="98" t="str">
        <f>IF('Bilan élève'!D$9=1,'Bilan élève'!D$2,"")</f>
        <v/>
      </c>
      <c r="Y5" s="98" t="str">
        <f>IF('Bilan élève'!D$9=2,'Bilan élève'!D$2,"")</f>
        <v/>
      </c>
      <c r="Z5" s="98" t="str">
        <f>IF('Bilan élève'!D$9=3,'Bilan élève'!D$2,"")</f>
        <v/>
      </c>
      <c r="AA5" s="98" t="str">
        <f>IF('Bilan élève'!D$9=4,'Bilan élève'!D$2,"")</f>
        <v/>
      </c>
    </row>
    <row r="6" spans="1:27" ht="14.25" customHeight="1" x14ac:dyDescent="0.2">
      <c r="A6" s="16">
        <v>3</v>
      </c>
      <c r="B6" s="170"/>
      <c r="C6" s="173"/>
      <c r="D6" s="27" t="str">
        <f>IF('Bilan élève'!E$5=1,'Bilan élève'!E$2,"")</f>
        <v/>
      </c>
      <c r="E6" s="27" t="str">
        <f>IF('Bilan élève'!E$5=2,'Bilan élève'!E$2,"")</f>
        <v/>
      </c>
      <c r="F6" s="27" t="str">
        <f>IF('Bilan élève'!E$5=3,'Bilan élève'!E$2,"")</f>
        <v/>
      </c>
      <c r="G6" s="27" t="str">
        <f>IF('Bilan élève'!E$5=4,'Bilan élève'!E$2,"")</f>
        <v/>
      </c>
      <c r="H6" s="168"/>
      <c r="I6" s="27" t="str">
        <f>IF('Bilan élève'!E$6=1,'Bilan élève'!E$2,"")</f>
        <v/>
      </c>
      <c r="J6" s="27" t="str">
        <f>IF('Bilan élève'!E$6=2,'Bilan élève'!E$2,"")</f>
        <v/>
      </c>
      <c r="K6" s="27" t="str">
        <f>IF('Bilan élève'!E$6=3,'Bilan élève'!E$2,"")</f>
        <v/>
      </c>
      <c r="L6" s="27" t="str">
        <f>IF('Bilan élève'!E$6=4,'Bilan élève'!E$2,"")</f>
        <v/>
      </c>
      <c r="M6" s="172"/>
      <c r="N6" s="98" t="str">
        <f>IF('Bilan élève'!E$7=1,'Bilan élève'!E$2,"")</f>
        <v/>
      </c>
      <c r="O6" s="98" t="str">
        <f>IF('Bilan élève'!E$7=2,'Bilan élève'!E$2,"")</f>
        <v/>
      </c>
      <c r="P6" s="98" t="str">
        <f>IF('Bilan élève'!E$7=3,'Bilan élève'!E$2,"")</f>
        <v/>
      </c>
      <c r="Q6" s="98" t="str">
        <f>IF('Bilan élève'!E$7=4,'Bilan élève'!E$2,"")</f>
        <v/>
      </c>
      <c r="R6" s="168"/>
      <c r="S6" s="98" t="str">
        <f>IF('Bilan élève'!E$8=1,'Bilan élève'!E$2,"")</f>
        <v/>
      </c>
      <c r="T6" s="98" t="str">
        <f>IF('Bilan élève'!E$8=2,'Bilan élève'!E$2,"")</f>
        <v/>
      </c>
      <c r="U6" s="98" t="str">
        <f>IF('Bilan élève'!E$8=3,'Bilan élève'!E$2,"")</f>
        <v/>
      </c>
      <c r="V6" s="98" t="str">
        <f>IF('Bilan élève'!E$8=4,'Bilan élève'!E$2,"")</f>
        <v/>
      </c>
      <c r="W6" s="168"/>
      <c r="X6" s="98" t="str">
        <f>IF('Bilan élève'!E$9=1,'Bilan élève'!E$2,"")</f>
        <v/>
      </c>
      <c r="Y6" s="98" t="str">
        <f>IF('Bilan élève'!E$9=2,'Bilan élève'!E$2,"")</f>
        <v/>
      </c>
      <c r="Z6" s="98" t="str">
        <f>IF('Bilan élève'!E$9=3,'Bilan élève'!E$2,"")</f>
        <v/>
      </c>
      <c r="AA6" s="98" t="str">
        <f>IF('Bilan élève'!E$9=4,'Bilan élève'!E$2,"")</f>
        <v/>
      </c>
    </row>
    <row r="7" spans="1:27" ht="14.25" customHeight="1" x14ac:dyDescent="0.2">
      <c r="A7" s="16">
        <v>4</v>
      </c>
      <c r="B7" s="170"/>
      <c r="C7" s="173"/>
      <c r="D7" s="27" t="str">
        <f>IF('Bilan élève'!F$5=1,'Bilan élève'!F$2,"")</f>
        <v/>
      </c>
      <c r="E7" s="27" t="str">
        <f>IF('Bilan élève'!F$5=2,'Bilan élève'!F$2,"")</f>
        <v/>
      </c>
      <c r="F7" s="27" t="str">
        <f>IF('Bilan élève'!F$5=3,'Bilan élève'!F$2,"")</f>
        <v/>
      </c>
      <c r="G7" s="27" t="str">
        <f>IF('Bilan élève'!F$5=4,'Bilan élève'!F$2,"")</f>
        <v/>
      </c>
      <c r="H7" s="168"/>
      <c r="I7" s="27" t="str">
        <f>IF('Bilan élève'!F$6=1,'Bilan élève'!F$2,"")</f>
        <v/>
      </c>
      <c r="J7" s="27" t="str">
        <f>IF('Bilan élève'!F$6=2,'Bilan élève'!F$2,"")</f>
        <v/>
      </c>
      <c r="K7" s="27" t="str">
        <f>IF('Bilan élève'!F$6=3,'Bilan élève'!F$2,"")</f>
        <v/>
      </c>
      <c r="L7" s="27" t="str">
        <f>IF('Bilan élève'!F$6=4,'Bilan élève'!F$2,"")</f>
        <v/>
      </c>
      <c r="M7" s="172"/>
      <c r="N7" s="98" t="str">
        <f>IF('Bilan élève'!F$7=1,'Bilan élève'!F$2,"")</f>
        <v/>
      </c>
      <c r="O7" s="98" t="str">
        <f>IF('Bilan élève'!F$7=2,'Bilan élève'!F$2,"")</f>
        <v/>
      </c>
      <c r="P7" s="98" t="str">
        <f>IF('Bilan élève'!F$7=3,'Bilan élève'!F$2,"")</f>
        <v/>
      </c>
      <c r="Q7" s="98" t="str">
        <f>IF('Bilan élève'!F$7=4,'Bilan élève'!F$2,"")</f>
        <v/>
      </c>
      <c r="R7" s="168"/>
      <c r="S7" s="98" t="str">
        <f>IF('Bilan élève'!F$8=1,'Bilan élève'!F$2,"")</f>
        <v/>
      </c>
      <c r="T7" s="98" t="str">
        <f>IF('Bilan élève'!F$8=2,'Bilan élève'!F$2,"")</f>
        <v/>
      </c>
      <c r="U7" s="98" t="str">
        <f>IF('Bilan élève'!F$8=3,'Bilan élève'!F$2,"")</f>
        <v/>
      </c>
      <c r="V7" s="98" t="str">
        <f>IF('Bilan élève'!F$8=4,'Bilan élève'!F$2,"")</f>
        <v/>
      </c>
      <c r="W7" s="168"/>
      <c r="X7" s="98" t="str">
        <f>IF('Bilan élève'!F$9=1,'Bilan élève'!F$2,"")</f>
        <v/>
      </c>
      <c r="Y7" s="98" t="str">
        <f>IF('Bilan élève'!F$9=2,'Bilan élève'!F$2,"")</f>
        <v/>
      </c>
      <c r="Z7" s="98" t="str">
        <f>IF('Bilan élève'!F$9=3,'Bilan élève'!F$2,"")</f>
        <v/>
      </c>
      <c r="AA7" s="98" t="str">
        <f>IF('Bilan élève'!F$9=4,'Bilan élève'!F$2,"")</f>
        <v/>
      </c>
    </row>
    <row r="8" spans="1:27" ht="14.25" customHeight="1" x14ac:dyDescent="0.2">
      <c r="A8" s="16">
        <v>5</v>
      </c>
      <c r="B8" s="170"/>
      <c r="C8" s="173"/>
      <c r="D8" s="27" t="str">
        <f>IF('Bilan élève'!G$5=1,'Bilan élève'!G$2,"")</f>
        <v/>
      </c>
      <c r="E8" s="27" t="str">
        <f>IF('Bilan élève'!G$5=2,'Bilan élève'!G$2,"")</f>
        <v/>
      </c>
      <c r="F8" s="27" t="str">
        <f>IF('Bilan élève'!G$5=3,'Bilan élève'!G$2,"")</f>
        <v/>
      </c>
      <c r="G8" s="27" t="str">
        <f>IF('Bilan élève'!G$5=4,'Bilan élève'!G$2,"")</f>
        <v/>
      </c>
      <c r="H8" s="168"/>
      <c r="I8" s="27" t="str">
        <f>IF('Bilan élève'!G$6=1,'Bilan élève'!G$2,"")</f>
        <v/>
      </c>
      <c r="J8" s="27" t="str">
        <f>IF('Bilan élève'!G$6=2,'Bilan élève'!G$2,"")</f>
        <v/>
      </c>
      <c r="K8" s="27" t="str">
        <f>IF('Bilan élève'!G$6=3,'Bilan élève'!G$2,"")</f>
        <v/>
      </c>
      <c r="L8" s="27" t="str">
        <f>IF('Bilan élève'!G$6=4,'Bilan élève'!G$2,"")</f>
        <v/>
      </c>
      <c r="M8" s="172"/>
      <c r="N8" s="98" t="str">
        <f>IF('Bilan élève'!G$7=1,'Bilan élève'!G$2,"")</f>
        <v/>
      </c>
      <c r="O8" s="98" t="str">
        <f>IF('Bilan élève'!G$7=2,'Bilan élève'!G$2,"")</f>
        <v/>
      </c>
      <c r="P8" s="98" t="str">
        <f>IF('Bilan élève'!G$7=3,'Bilan élève'!G$2,"")</f>
        <v/>
      </c>
      <c r="Q8" s="98" t="str">
        <f>IF('Bilan élève'!G$7=4,'Bilan élève'!G$2,"")</f>
        <v/>
      </c>
      <c r="R8" s="168"/>
      <c r="S8" s="98" t="str">
        <f>IF('Bilan élève'!G$8=1,'Bilan élève'!G$2,"")</f>
        <v/>
      </c>
      <c r="T8" s="98" t="str">
        <f>IF('Bilan élève'!G$8=2,'Bilan élève'!G$2,"")</f>
        <v/>
      </c>
      <c r="U8" s="98" t="str">
        <f>IF('Bilan élève'!G$8=3,'Bilan élève'!G$2,"")</f>
        <v/>
      </c>
      <c r="V8" s="98" t="str">
        <f>IF('Bilan élève'!G$8=4,'Bilan élève'!G$2,"")</f>
        <v/>
      </c>
      <c r="W8" s="168"/>
      <c r="X8" s="98" t="str">
        <f>IF('Bilan élève'!G$9=1,'Bilan élève'!G$2,"")</f>
        <v/>
      </c>
      <c r="Y8" s="98" t="str">
        <f>IF('Bilan élève'!G$9=2,'Bilan élève'!G$2,"")</f>
        <v/>
      </c>
      <c r="Z8" s="98" t="str">
        <f>IF('Bilan élève'!G$9=3,'Bilan élève'!G$2,"")</f>
        <v/>
      </c>
      <c r="AA8" s="98" t="str">
        <f>IF('Bilan élève'!G$9=4,'Bilan élève'!G$2,"")</f>
        <v/>
      </c>
    </row>
    <row r="9" spans="1:27" ht="14.25" customHeight="1" x14ac:dyDescent="0.2">
      <c r="A9" s="16">
        <v>6</v>
      </c>
      <c r="B9" s="170"/>
      <c r="C9" s="173"/>
      <c r="D9" s="27" t="str">
        <f>IF('Bilan élève'!H$5=1,'Bilan élève'!H$2,"")</f>
        <v/>
      </c>
      <c r="E9" s="27" t="str">
        <f>IF('Bilan élève'!H$5=2,'Bilan élève'!H$2,"")</f>
        <v/>
      </c>
      <c r="F9" s="27" t="str">
        <f>IF('Bilan élève'!H$5=3,'Bilan élève'!H$2,"")</f>
        <v/>
      </c>
      <c r="G9" s="27" t="str">
        <f>IF('Bilan élève'!H$5=4,'Bilan élève'!H$2,"")</f>
        <v/>
      </c>
      <c r="H9" s="168"/>
      <c r="I9" s="27" t="str">
        <f>IF('Bilan élève'!H$6=1,'Bilan élève'!H$2,"")</f>
        <v/>
      </c>
      <c r="J9" s="27" t="str">
        <f>IF('Bilan élève'!H$6=2,'Bilan élève'!H$2,"")</f>
        <v/>
      </c>
      <c r="K9" s="27" t="str">
        <f>IF('Bilan élève'!H$6=3,'Bilan élève'!H$2,"")</f>
        <v/>
      </c>
      <c r="L9" s="27" t="str">
        <f>IF('Bilan élève'!H$6=4,'Bilan élève'!H$2,"")</f>
        <v/>
      </c>
      <c r="M9" s="172"/>
      <c r="N9" s="98" t="str">
        <f>IF('Bilan élève'!H$7=1,'Bilan élève'!H$2,"")</f>
        <v/>
      </c>
      <c r="O9" s="98" t="str">
        <f>IF('Bilan élève'!H$7=2,'Bilan élève'!H$2,"")</f>
        <v/>
      </c>
      <c r="P9" s="98" t="str">
        <f>IF('Bilan élève'!H$7=3,'Bilan élève'!H$2,"")</f>
        <v/>
      </c>
      <c r="Q9" s="98" t="str">
        <f>IF('Bilan élève'!H$7=4,'Bilan élève'!H$2,"")</f>
        <v/>
      </c>
      <c r="R9" s="168"/>
      <c r="S9" s="98" t="str">
        <f>IF('Bilan élève'!H$8=1,'Bilan élève'!H$2,"")</f>
        <v/>
      </c>
      <c r="T9" s="98" t="str">
        <f>IF('Bilan élève'!H$8=2,'Bilan élève'!H$2,"")</f>
        <v/>
      </c>
      <c r="U9" s="98" t="str">
        <f>IF('Bilan élève'!H$8=3,'Bilan élève'!H$2,"")</f>
        <v/>
      </c>
      <c r="V9" s="98" t="str">
        <f>IF('Bilan élève'!H$8=4,'Bilan élève'!H$2,"")</f>
        <v/>
      </c>
      <c r="W9" s="168"/>
      <c r="X9" s="98" t="str">
        <f>IF('Bilan élève'!H$9=1,'Bilan élève'!H$2,"")</f>
        <v/>
      </c>
      <c r="Y9" s="98" t="str">
        <f>IF('Bilan élève'!H$9=2,'Bilan élève'!H$2,"")</f>
        <v/>
      </c>
      <c r="Z9" s="98" t="str">
        <f>IF('Bilan élève'!H$9=3,'Bilan élève'!H$2,"")</f>
        <v/>
      </c>
      <c r="AA9" s="98" t="str">
        <f>IF('Bilan élève'!H$9=4,'Bilan élève'!H$2,"")</f>
        <v/>
      </c>
    </row>
    <row r="10" spans="1:27" ht="14.25" customHeight="1" x14ac:dyDescent="0.2">
      <c r="A10" s="16">
        <v>7</v>
      </c>
      <c r="B10" s="170"/>
      <c r="C10" s="173"/>
      <c r="D10" s="27" t="str">
        <f>IF('Bilan élève'!I$5=1,'Bilan élève'!I$2,"")</f>
        <v/>
      </c>
      <c r="E10" s="27" t="str">
        <f>IF('Bilan élève'!I$5=2,'Bilan élève'!I$2,"")</f>
        <v/>
      </c>
      <c r="F10" s="27" t="str">
        <f>IF('Bilan élève'!I$5=3,'Bilan élève'!I$2,"")</f>
        <v/>
      </c>
      <c r="G10" s="27" t="str">
        <f>IF('Bilan élève'!I$5=4,'Bilan élève'!I$2,"")</f>
        <v/>
      </c>
      <c r="H10" s="168"/>
      <c r="I10" s="27" t="str">
        <f>IF('Bilan élève'!I$6=1,'Bilan élève'!I$2,"")</f>
        <v/>
      </c>
      <c r="J10" s="27" t="str">
        <f>IF('Bilan élève'!I$6=2,'Bilan élève'!I$2,"")</f>
        <v/>
      </c>
      <c r="K10" s="27" t="str">
        <f>IF('Bilan élève'!I$6=3,'Bilan élève'!I$2,"")</f>
        <v/>
      </c>
      <c r="L10" s="27" t="str">
        <f>IF('Bilan élève'!I$6=4,'Bilan élève'!I$2,"")</f>
        <v/>
      </c>
      <c r="M10" s="172"/>
      <c r="N10" s="98" t="str">
        <f>IF('Bilan élève'!I$7=1,'Bilan élève'!I$2,"")</f>
        <v/>
      </c>
      <c r="O10" s="98" t="str">
        <f>IF('Bilan élève'!I$7=2,'Bilan élève'!I$2,"")</f>
        <v/>
      </c>
      <c r="P10" s="98" t="str">
        <f>IF('Bilan élève'!I$7=3,'Bilan élève'!I$2,"")</f>
        <v/>
      </c>
      <c r="Q10" s="98" t="str">
        <f>IF('Bilan élève'!I$7=4,'Bilan élève'!I$2,"")</f>
        <v/>
      </c>
      <c r="R10" s="168"/>
      <c r="S10" s="98" t="str">
        <f>IF('Bilan élève'!I$8=1,'Bilan élève'!I$2,"")</f>
        <v/>
      </c>
      <c r="T10" s="98" t="str">
        <f>IF('Bilan élève'!I$8=2,'Bilan élève'!I$2,"")</f>
        <v/>
      </c>
      <c r="U10" s="98" t="str">
        <f>IF('Bilan élève'!I$8=3,'Bilan élève'!I$2,"")</f>
        <v/>
      </c>
      <c r="V10" s="98" t="str">
        <f>IF('Bilan élève'!I$8=4,'Bilan élève'!I$2,"")</f>
        <v/>
      </c>
      <c r="W10" s="168"/>
      <c r="X10" s="98" t="str">
        <f>IF('Bilan élève'!I$9=1,'Bilan élève'!I$2,"")</f>
        <v/>
      </c>
      <c r="Y10" s="98" t="str">
        <f>IF('Bilan élève'!I$9=2,'Bilan élève'!I$2,"")</f>
        <v/>
      </c>
      <c r="Z10" s="98" t="str">
        <f>IF('Bilan élève'!I$9=3,'Bilan élève'!I$2,"")</f>
        <v/>
      </c>
      <c r="AA10" s="98" t="str">
        <f>IF('Bilan élève'!I$9=4,'Bilan élève'!I$2,"")</f>
        <v/>
      </c>
    </row>
    <row r="11" spans="1:27" ht="14.25" customHeight="1" x14ac:dyDescent="0.2">
      <c r="A11" s="16">
        <v>8</v>
      </c>
      <c r="B11" s="170"/>
      <c r="C11" s="173"/>
      <c r="D11" s="27" t="str">
        <f>IF('Bilan élève'!J$5=1,'Bilan élève'!J$2,"")</f>
        <v/>
      </c>
      <c r="E11" s="27" t="str">
        <f>IF('Bilan élève'!J$5=2,'Bilan élève'!J$2,"")</f>
        <v/>
      </c>
      <c r="F11" s="27" t="str">
        <f>IF('Bilan élève'!J$5=3,'Bilan élève'!J$2,"")</f>
        <v/>
      </c>
      <c r="G11" s="27" t="str">
        <f>IF('Bilan élève'!J$5=4,'Bilan élève'!J$2,"")</f>
        <v/>
      </c>
      <c r="H11" s="168"/>
      <c r="I11" s="27" t="str">
        <f>IF('Bilan élève'!J$6=1,'Bilan élève'!J$2,"")</f>
        <v/>
      </c>
      <c r="J11" s="27" t="str">
        <f>IF('Bilan élève'!J$6=2,'Bilan élève'!J$2,"")</f>
        <v/>
      </c>
      <c r="K11" s="27" t="str">
        <f>IF('Bilan élève'!J$6=3,'Bilan élève'!J$2,"")</f>
        <v/>
      </c>
      <c r="L11" s="27" t="str">
        <f>IF('Bilan élève'!J$6=4,'Bilan élève'!J$2,"")</f>
        <v/>
      </c>
      <c r="M11" s="172"/>
      <c r="N11" s="98" t="str">
        <f>IF('Bilan élève'!J$7=1,'Bilan élève'!J$2,"")</f>
        <v/>
      </c>
      <c r="O11" s="98" t="str">
        <f>IF('Bilan élève'!J$7=2,'Bilan élève'!J$2,"")</f>
        <v/>
      </c>
      <c r="P11" s="98" t="str">
        <f>IF('Bilan élève'!J$7=3,'Bilan élève'!J$2,"")</f>
        <v/>
      </c>
      <c r="Q11" s="98" t="str">
        <f>IF('Bilan élève'!J$7=4,'Bilan élève'!J$2,"")</f>
        <v/>
      </c>
      <c r="R11" s="168"/>
      <c r="S11" s="98" t="str">
        <f>IF('Bilan élève'!J$8=1,'Bilan élève'!J$2,"")</f>
        <v/>
      </c>
      <c r="T11" s="98" t="str">
        <f>IF('Bilan élève'!J$8=2,'Bilan élève'!J$2,"")</f>
        <v/>
      </c>
      <c r="U11" s="98" t="str">
        <f>IF('Bilan élève'!J$8=3,'Bilan élève'!J$2,"")</f>
        <v/>
      </c>
      <c r="V11" s="98" t="str">
        <f>IF('Bilan élève'!J$8=4,'Bilan élève'!J$2,"")</f>
        <v/>
      </c>
      <c r="W11" s="168"/>
      <c r="X11" s="98" t="str">
        <f>IF('Bilan élève'!J$9=1,'Bilan élève'!J$2,"")</f>
        <v/>
      </c>
      <c r="Y11" s="98" t="str">
        <f>IF('Bilan élève'!J$9=2,'Bilan élève'!J$2,"")</f>
        <v/>
      </c>
      <c r="Z11" s="98" t="str">
        <f>IF('Bilan élève'!J$9=3,'Bilan élève'!J$2,"")</f>
        <v/>
      </c>
      <c r="AA11" s="98" t="str">
        <f>IF('Bilan élève'!J$9=4,'Bilan élève'!J$2,"")</f>
        <v/>
      </c>
    </row>
    <row r="12" spans="1:27" ht="14.25" customHeight="1" x14ac:dyDescent="0.2">
      <c r="A12" s="16">
        <v>9</v>
      </c>
      <c r="B12" s="170"/>
      <c r="C12" s="173"/>
      <c r="D12" s="27" t="str">
        <f>IF('Bilan élève'!K$5=1,'Bilan élève'!K$2,"")</f>
        <v/>
      </c>
      <c r="E12" s="27" t="str">
        <f>IF('Bilan élève'!K$5=2,'Bilan élève'!K$2,"")</f>
        <v/>
      </c>
      <c r="F12" s="27" t="str">
        <f>IF('Bilan élève'!K$5=3,'Bilan élève'!K$2,"")</f>
        <v/>
      </c>
      <c r="G12" s="27" t="str">
        <f>IF('Bilan élève'!K$5=4,'Bilan élève'!K$2,"")</f>
        <v/>
      </c>
      <c r="H12" s="168"/>
      <c r="I12" s="27" t="str">
        <f>IF('Bilan élève'!K$6=1,'Bilan élève'!K$2,"")</f>
        <v/>
      </c>
      <c r="J12" s="27" t="str">
        <f>IF('Bilan élève'!K$6=2,'Bilan élève'!K$2,"")</f>
        <v/>
      </c>
      <c r="K12" s="27" t="str">
        <f>IF('Bilan élève'!K$6=3,'Bilan élève'!K$2,"")</f>
        <v/>
      </c>
      <c r="L12" s="27" t="str">
        <f>IF('Bilan élève'!K$6=4,'Bilan élève'!K$2,"")</f>
        <v/>
      </c>
      <c r="M12" s="172"/>
      <c r="N12" s="98" t="str">
        <f>IF('Bilan élève'!K$7=1,'Bilan élève'!K$2,"")</f>
        <v/>
      </c>
      <c r="O12" s="98" t="str">
        <f>IF('Bilan élève'!K$7=2,'Bilan élève'!K$2,"")</f>
        <v/>
      </c>
      <c r="P12" s="98" t="str">
        <f>IF('Bilan élève'!K$7=3,'Bilan élève'!K$2,"")</f>
        <v/>
      </c>
      <c r="Q12" s="98" t="str">
        <f>IF('Bilan élève'!K$7=4,'Bilan élève'!K$2,"")</f>
        <v/>
      </c>
      <c r="R12" s="168"/>
      <c r="S12" s="98" t="str">
        <f>IF('Bilan élève'!K$8=1,'Bilan élève'!K$2,"")</f>
        <v/>
      </c>
      <c r="T12" s="98" t="str">
        <f>IF('Bilan élève'!K$8=2,'Bilan élève'!K$2,"")</f>
        <v/>
      </c>
      <c r="U12" s="98" t="str">
        <f>IF('Bilan élève'!K$8=3,'Bilan élève'!K$2,"")</f>
        <v/>
      </c>
      <c r="V12" s="98" t="str">
        <f>IF('Bilan élève'!K$8=4,'Bilan élève'!K$2,"")</f>
        <v/>
      </c>
      <c r="W12" s="168"/>
      <c r="X12" s="98" t="str">
        <f>IF('Bilan élève'!K$9=1,'Bilan élève'!K$2,"")</f>
        <v/>
      </c>
      <c r="Y12" s="98" t="str">
        <f>IF('Bilan élève'!K$9=2,'Bilan élève'!K$2,"")</f>
        <v/>
      </c>
      <c r="Z12" s="98" t="str">
        <f>IF('Bilan élève'!K$9=3,'Bilan élève'!K$2,"")</f>
        <v/>
      </c>
      <c r="AA12" s="98" t="str">
        <f>IF('Bilan élève'!K$9=4,'Bilan élève'!K$2,"")</f>
        <v/>
      </c>
    </row>
    <row r="13" spans="1:27" ht="14.25" customHeight="1" x14ac:dyDescent="0.2">
      <c r="A13" s="16">
        <v>10</v>
      </c>
      <c r="B13" s="170"/>
      <c r="C13" s="173"/>
      <c r="D13" s="27" t="str">
        <f>IF('Bilan élève'!L$5=1,'Bilan élève'!L$2,"")</f>
        <v/>
      </c>
      <c r="E13" s="27" t="str">
        <f>IF('Bilan élève'!L$5=2,'Bilan élève'!L$2,"")</f>
        <v/>
      </c>
      <c r="F13" s="27" t="str">
        <f>IF('Bilan élève'!L$5=3,'Bilan élève'!L$2,"")</f>
        <v/>
      </c>
      <c r="G13" s="27" t="str">
        <f>IF('Bilan élève'!L$5=4,'Bilan élève'!L$2,"")</f>
        <v/>
      </c>
      <c r="H13" s="168"/>
      <c r="I13" s="27" t="str">
        <f>IF('Bilan élève'!L$6=1,'Bilan élève'!L$2,"")</f>
        <v/>
      </c>
      <c r="J13" s="27" t="str">
        <f>IF('Bilan élève'!L$6=2,'Bilan élève'!L$2,"")</f>
        <v/>
      </c>
      <c r="K13" s="27" t="str">
        <f>IF('Bilan élève'!L$6=3,'Bilan élève'!L$2,"")</f>
        <v/>
      </c>
      <c r="L13" s="27" t="str">
        <f>IF('Bilan élève'!L$6=4,'Bilan élève'!L$2,"")</f>
        <v/>
      </c>
      <c r="M13" s="172"/>
      <c r="N13" s="98" t="str">
        <f>IF('Bilan élève'!L$7=1,'Bilan élève'!L$2,"")</f>
        <v/>
      </c>
      <c r="O13" s="98" t="str">
        <f>IF('Bilan élève'!L$7=2,'Bilan élève'!L$2,"")</f>
        <v/>
      </c>
      <c r="P13" s="98" t="str">
        <f>IF('Bilan élève'!L$7=3,'Bilan élève'!L$2,"")</f>
        <v/>
      </c>
      <c r="Q13" s="98" t="str">
        <f>IF('Bilan élève'!L$7=4,'Bilan élève'!L$2,"")</f>
        <v/>
      </c>
      <c r="R13" s="168"/>
      <c r="S13" s="98" t="str">
        <f>IF('Bilan élève'!L$8=1,'Bilan élève'!L$2,"")</f>
        <v/>
      </c>
      <c r="T13" s="98" t="str">
        <f>IF('Bilan élève'!L$8=2,'Bilan élève'!L$2,"")</f>
        <v/>
      </c>
      <c r="U13" s="98" t="str">
        <f>IF('Bilan élève'!L$8=3,'Bilan élève'!L$2,"")</f>
        <v/>
      </c>
      <c r="V13" s="98" t="str">
        <f>IF('Bilan élève'!L$8=4,'Bilan élève'!L$2,"")</f>
        <v/>
      </c>
      <c r="W13" s="168"/>
      <c r="X13" s="98" t="str">
        <f>IF('Bilan élève'!L$9=1,'Bilan élève'!L$2,"")</f>
        <v/>
      </c>
      <c r="Y13" s="98" t="str">
        <f>IF('Bilan élève'!L$9=2,'Bilan élève'!L$2,"")</f>
        <v/>
      </c>
      <c r="Z13" s="98" t="str">
        <f>IF('Bilan élève'!L$9=3,'Bilan élève'!L$2,"")</f>
        <v/>
      </c>
      <c r="AA13" s="98" t="str">
        <f>IF('Bilan élève'!L$9=4,'Bilan élève'!L$2,"")</f>
        <v/>
      </c>
    </row>
    <row r="14" spans="1:27" ht="14.25" customHeight="1" x14ac:dyDescent="0.2">
      <c r="A14" s="16">
        <v>11</v>
      </c>
      <c r="B14" s="170"/>
      <c r="C14" s="173"/>
      <c r="D14" s="27" t="str">
        <f>IF('Bilan élève'!M$5=1,'Bilan élève'!M$2,"")</f>
        <v/>
      </c>
      <c r="E14" s="27" t="str">
        <f>IF('Bilan élève'!M$5=2,'Bilan élève'!M$2,"")</f>
        <v/>
      </c>
      <c r="F14" s="27" t="str">
        <f>IF('Bilan élève'!M$5=3,'Bilan élève'!M$2,"")</f>
        <v/>
      </c>
      <c r="G14" s="27" t="str">
        <f>IF('Bilan élève'!M$5=4,'Bilan élève'!M$2,"")</f>
        <v/>
      </c>
      <c r="H14" s="168"/>
      <c r="I14" s="27" t="str">
        <f>IF('Bilan élève'!M$6=1,'Bilan élève'!M$2,"")</f>
        <v/>
      </c>
      <c r="J14" s="27" t="str">
        <f>IF('Bilan élève'!M$6=2,'Bilan élève'!M$2,"")</f>
        <v/>
      </c>
      <c r="K14" s="27" t="str">
        <f>IF('Bilan élève'!M$6=3,'Bilan élève'!M$2,"")</f>
        <v/>
      </c>
      <c r="L14" s="27" t="str">
        <f>IF('Bilan élève'!M$6=4,'Bilan élève'!M$2,"")</f>
        <v/>
      </c>
      <c r="M14" s="172"/>
      <c r="N14" s="98" t="str">
        <f>IF('Bilan élève'!M$7=1,'Bilan élève'!M$2,"")</f>
        <v/>
      </c>
      <c r="O14" s="98" t="str">
        <f>IF('Bilan élève'!M$7=2,'Bilan élève'!M$2,"")</f>
        <v/>
      </c>
      <c r="P14" s="98" t="str">
        <f>IF('Bilan élève'!M$7=3,'Bilan élève'!M$2,"")</f>
        <v/>
      </c>
      <c r="Q14" s="98" t="str">
        <f>IF('Bilan élève'!M$7=4,'Bilan élève'!M$2,"")</f>
        <v/>
      </c>
      <c r="R14" s="168"/>
      <c r="S14" s="98" t="str">
        <f>IF('Bilan élève'!M$8=1,'Bilan élève'!M$2,"")</f>
        <v/>
      </c>
      <c r="T14" s="98" t="str">
        <f>IF('Bilan élève'!M$8=2,'Bilan élève'!M$2,"")</f>
        <v/>
      </c>
      <c r="U14" s="98" t="str">
        <f>IF('Bilan élève'!M$8=3,'Bilan élève'!M$2,"")</f>
        <v/>
      </c>
      <c r="V14" s="98" t="str">
        <f>IF('Bilan élève'!M$8=4,'Bilan élève'!M$2,"")</f>
        <v/>
      </c>
      <c r="W14" s="168"/>
      <c r="X14" s="98" t="str">
        <f>IF('Bilan élève'!M$9=1,'Bilan élève'!M$2,"")</f>
        <v/>
      </c>
      <c r="Y14" s="98" t="str">
        <f>IF('Bilan élève'!M$9=2,'Bilan élève'!M$2,"")</f>
        <v/>
      </c>
      <c r="Z14" s="98" t="str">
        <f>IF('Bilan élève'!M$9=3,'Bilan élève'!M$2,"")</f>
        <v/>
      </c>
      <c r="AA14" s="98" t="str">
        <f>IF('Bilan élève'!M$9=4,'Bilan élève'!M$2,"")</f>
        <v/>
      </c>
    </row>
    <row r="15" spans="1:27" ht="14.25" customHeight="1" x14ac:dyDescent="0.2">
      <c r="A15" s="16">
        <v>12</v>
      </c>
      <c r="B15" s="170"/>
      <c r="C15" s="173"/>
      <c r="D15" s="27" t="str">
        <f>IF('Bilan élève'!N$5=1,'Bilan élève'!N$2,"")</f>
        <v/>
      </c>
      <c r="E15" s="27" t="str">
        <f>IF('Bilan élève'!N$5=2,'Bilan élève'!N$2,"")</f>
        <v/>
      </c>
      <c r="F15" s="27" t="str">
        <f>IF('Bilan élève'!N$5=3,'Bilan élève'!N$2,"")</f>
        <v/>
      </c>
      <c r="G15" s="27" t="str">
        <f>IF('Bilan élève'!N$5=4,'Bilan élève'!N$2,"")</f>
        <v/>
      </c>
      <c r="H15" s="168"/>
      <c r="I15" s="27" t="str">
        <f>IF('Bilan élève'!N$6=1,'Bilan élève'!N$2,"")</f>
        <v/>
      </c>
      <c r="J15" s="27" t="str">
        <f>IF('Bilan élève'!N$6=2,'Bilan élève'!N$2,"")</f>
        <v/>
      </c>
      <c r="K15" s="27" t="str">
        <f>IF('Bilan élève'!N$6=3,'Bilan élève'!N$2,"")</f>
        <v/>
      </c>
      <c r="L15" s="27" t="str">
        <f>IF('Bilan élève'!N$6=4,'Bilan élève'!N$2,"")</f>
        <v/>
      </c>
      <c r="M15" s="172"/>
      <c r="N15" s="98" t="str">
        <f>IF('Bilan élève'!N$7=1,'Bilan élève'!N$2,"")</f>
        <v/>
      </c>
      <c r="O15" s="98" t="str">
        <f>IF('Bilan élève'!N$7=2,'Bilan élève'!N$2,"")</f>
        <v/>
      </c>
      <c r="P15" s="98" t="str">
        <f>IF('Bilan élève'!N$7=3,'Bilan élève'!N$2,"")</f>
        <v/>
      </c>
      <c r="Q15" s="98" t="str">
        <f>IF('Bilan élève'!N$7=4,'Bilan élève'!N$2,"")</f>
        <v/>
      </c>
      <c r="R15" s="168"/>
      <c r="S15" s="98" t="str">
        <f>IF('Bilan élève'!N$8=1,'Bilan élève'!N$2,"")</f>
        <v/>
      </c>
      <c r="T15" s="98" t="str">
        <f>IF('Bilan élève'!N$8=2,'Bilan élève'!N$2,"")</f>
        <v/>
      </c>
      <c r="U15" s="98" t="str">
        <f>IF('Bilan élève'!N$8=3,'Bilan élève'!N$2,"")</f>
        <v/>
      </c>
      <c r="V15" s="98" t="str">
        <f>IF('Bilan élève'!N$8=4,'Bilan élève'!N$2,"")</f>
        <v/>
      </c>
      <c r="W15" s="168"/>
      <c r="X15" s="98" t="str">
        <f>IF('Bilan élève'!N$9=1,'Bilan élève'!N$2,"")</f>
        <v/>
      </c>
      <c r="Y15" s="98" t="str">
        <f>IF('Bilan élève'!N$9=2,'Bilan élève'!N$2,"")</f>
        <v/>
      </c>
      <c r="Z15" s="98" t="str">
        <f>IF('Bilan élève'!N$9=3,'Bilan élève'!N$2,"")</f>
        <v/>
      </c>
      <c r="AA15" s="98" t="str">
        <f>IF('Bilan élève'!N$9=4,'Bilan élève'!N$2,"")</f>
        <v/>
      </c>
    </row>
    <row r="16" spans="1:27" ht="14.25" customHeight="1" x14ac:dyDescent="0.2">
      <c r="A16" s="16">
        <v>13</v>
      </c>
      <c r="B16" s="170"/>
      <c r="C16" s="173"/>
      <c r="D16" s="27" t="str">
        <f>IF('Bilan élève'!O$5=1,'Bilan élève'!O$2,"")</f>
        <v/>
      </c>
      <c r="E16" s="27" t="str">
        <f>IF('Bilan élève'!O$5=2,'Bilan élève'!O$2,"")</f>
        <v/>
      </c>
      <c r="F16" s="27" t="str">
        <f>IF('Bilan élève'!O$5=3,'Bilan élève'!O$2,"")</f>
        <v/>
      </c>
      <c r="G16" s="27" t="str">
        <f>IF('Bilan élève'!O$5=4,'Bilan élève'!O$2,"")</f>
        <v/>
      </c>
      <c r="H16" s="168"/>
      <c r="I16" s="27" t="str">
        <f>IF('Bilan élève'!O$6=1,'Bilan élève'!O$2,"")</f>
        <v/>
      </c>
      <c r="J16" s="27" t="str">
        <f>IF('Bilan élève'!O$6=2,'Bilan élève'!O$2,"")</f>
        <v/>
      </c>
      <c r="K16" s="27" t="str">
        <f>IF('Bilan élève'!O$6=3,'Bilan élève'!O$2,"")</f>
        <v/>
      </c>
      <c r="L16" s="27" t="str">
        <f>IF('Bilan élève'!O$6=4,'Bilan élève'!O$2,"")</f>
        <v/>
      </c>
      <c r="M16" s="172"/>
      <c r="N16" s="98" t="str">
        <f>IF('Bilan élève'!O$7=1,'Bilan élève'!O$2,"")</f>
        <v/>
      </c>
      <c r="O16" s="98" t="str">
        <f>IF('Bilan élève'!O$7=2,'Bilan élève'!O$2,"")</f>
        <v/>
      </c>
      <c r="P16" s="98" t="str">
        <f>IF('Bilan élève'!O$7=3,'Bilan élève'!O$2,"")</f>
        <v/>
      </c>
      <c r="Q16" s="98" t="str">
        <f>IF('Bilan élève'!O$7=4,'Bilan élève'!O$2,"")</f>
        <v/>
      </c>
      <c r="R16" s="168"/>
      <c r="S16" s="98" t="str">
        <f>IF('Bilan élève'!O$8=1,'Bilan élève'!O$2,"")</f>
        <v/>
      </c>
      <c r="T16" s="98" t="str">
        <f>IF('Bilan élève'!O$8=2,'Bilan élève'!O$2,"")</f>
        <v/>
      </c>
      <c r="U16" s="98" t="str">
        <f>IF('Bilan élève'!O$8=3,'Bilan élève'!O$2,"")</f>
        <v/>
      </c>
      <c r="V16" s="98" t="str">
        <f>IF('Bilan élève'!O$8=4,'Bilan élève'!O$2,"")</f>
        <v/>
      </c>
      <c r="W16" s="168"/>
      <c r="X16" s="98" t="str">
        <f>IF('Bilan élève'!O$9=1,'Bilan élève'!O$2,"")</f>
        <v/>
      </c>
      <c r="Y16" s="98" t="str">
        <f>IF('Bilan élève'!O$9=2,'Bilan élève'!O$2,"")</f>
        <v/>
      </c>
      <c r="Z16" s="98" t="str">
        <f>IF('Bilan élève'!O$9=3,'Bilan élève'!O$2,"")</f>
        <v/>
      </c>
      <c r="AA16" s="98" t="str">
        <f>IF('Bilan élève'!O$9=4,'Bilan élève'!O$2,"")</f>
        <v/>
      </c>
    </row>
    <row r="17" spans="1:27" ht="14.25" customHeight="1" x14ac:dyDescent="0.2">
      <c r="A17" s="16">
        <v>14</v>
      </c>
      <c r="B17" s="170"/>
      <c r="C17" s="173"/>
      <c r="D17" s="27" t="str">
        <f>IF('Bilan élève'!P$5=1,'Bilan élève'!P$2,"")</f>
        <v/>
      </c>
      <c r="E17" s="27" t="str">
        <f>IF('Bilan élève'!P$5=2,'Bilan élève'!P$2,"")</f>
        <v/>
      </c>
      <c r="F17" s="27" t="str">
        <f>IF('Bilan élève'!P$5=3,'Bilan élève'!P$2,"")</f>
        <v/>
      </c>
      <c r="G17" s="27" t="str">
        <f>IF('Bilan élève'!P$5=4,'Bilan élève'!P$2,"")</f>
        <v/>
      </c>
      <c r="H17" s="168"/>
      <c r="I17" s="27" t="str">
        <f>IF('Bilan élève'!P$6=1,'Bilan élève'!P$2,"")</f>
        <v/>
      </c>
      <c r="J17" s="27" t="str">
        <f>IF('Bilan élève'!P$6=2,'Bilan élève'!P$2,"")</f>
        <v/>
      </c>
      <c r="K17" s="27" t="str">
        <f>IF('Bilan élève'!P$6=3,'Bilan élève'!P$2,"")</f>
        <v/>
      </c>
      <c r="L17" s="27" t="str">
        <f>IF('Bilan élève'!P$6=4,'Bilan élève'!P$2,"")</f>
        <v/>
      </c>
      <c r="M17" s="172"/>
      <c r="N17" s="98" t="str">
        <f>IF('Bilan élève'!P$7=1,'Bilan élève'!P$2,"")</f>
        <v/>
      </c>
      <c r="O17" s="98" t="str">
        <f>IF('Bilan élève'!P$7=2,'Bilan élève'!P$2,"")</f>
        <v/>
      </c>
      <c r="P17" s="98" t="str">
        <f>IF('Bilan élève'!P$7=3,'Bilan élève'!P$2,"")</f>
        <v/>
      </c>
      <c r="Q17" s="98" t="str">
        <f>IF('Bilan élève'!P$7=4,'Bilan élève'!P$2,"")</f>
        <v/>
      </c>
      <c r="R17" s="168"/>
      <c r="S17" s="98" t="str">
        <f>IF('Bilan élève'!P$8=1,'Bilan élève'!P$2,"")</f>
        <v/>
      </c>
      <c r="T17" s="98" t="str">
        <f>IF('Bilan élève'!P$8=2,'Bilan élève'!P$2,"")</f>
        <v/>
      </c>
      <c r="U17" s="98" t="str">
        <f>IF('Bilan élève'!P$8=3,'Bilan élève'!P$2,"")</f>
        <v/>
      </c>
      <c r="V17" s="98" t="str">
        <f>IF('Bilan élève'!P$8=4,'Bilan élève'!P$2,"")</f>
        <v/>
      </c>
      <c r="W17" s="168"/>
      <c r="X17" s="98" t="str">
        <f>IF('Bilan élève'!P$9=1,'Bilan élève'!P$2,"")</f>
        <v/>
      </c>
      <c r="Y17" s="98" t="str">
        <f>IF('Bilan élève'!P$9=2,'Bilan élève'!P$2,"")</f>
        <v/>
      </c>
      <c r="Z17" s="98" t="str">
        <f>IF('Bilan élève'!P$9=3,'Bilan élève'!P$2,"")</f>
        <v/>
      </c>
      <c r="AA17" s="98" t="str">
        <f>IF('Bilan élève'!P$9=4,'Bilan élève'!P$2,"")</f>
        <v/>
      </c>
    </row>
    <row r="18" spans="1:27" ht="14.25" customHeight="1" x14ac:dyDescent="0.2">
      <c r="A18" s="16">
        <v>15</v>
      </c>
      <c r="B18" s="170"/>
      <c r="C18" s="173"/>
      <c r="D18" s="27" t="str">
        <f>IF('Bilan élève'!Q$5=1,'Bilan élève'!Q$2,"")</f>
        <v/>
      </c>
      <c r="E18" s="27" t="str">
        <f>IF('Bilan élève'!Q$5=2,'Bilan élève'!Q$2,"")</f>
        <v/>
      </c>
      <c r="F18" s="27" t="str">
        <f>IF('Bilan élève'!Q$5=3,'Bilan élève'!Q$2,"")</f>
        <v/>
      </c>
      <c r="G18" s="27" t="str">
        <f>IF('Bilan élève'!Q$5=4,'Bilan élève'!Q$2,"")</f>
        <v/>
      </c>
      <c r="H18" s="168"/>
      <c r="I18" s="27" t="str">
        <f>IF('Bilan élève'!Q$6=1,'Bilan élève'!Q$2,"")</f>
        <v/>
      </c>
      <c r="J18" s="27" t="str">
        <f>IF('Bilan élève'!Q$6=2,'Bilan élève'!Q$2,"")</f>
        <v/>
      </c>
      <c r="K18" s="27" t="str">
        <f>IF('Bilan élève'!Q$6=3,'Bilan élève'!Q$2,"")</f>
        <v/>
      </c>
      <c r="L18" s="27" t="str">
        <f>IF('Bilan élève'!Q$6=4,'Bilan élève'!Q$2,"")</f>
        <v/>
      </c>
      <c r="M18" s="172"/>
      <c r="N18" s="98" t="str">
        <f>IF('Bilan élève'!Q$7=1,'Bilan élève'!Q$2,"")</f>
        <v/>
      </c>
      <c r="O18" s="98" t="str">
        <f>IF('Bilan élève'!Q$7=2,'Bilan élève'!Q$2,"")</f>
        <v/>
      </c>
      <c r="P18" s="98" t="str">
        <f>IF('Bilan élève'!Q$7=3,'Bilan élève'!Q$2,"")</f>
        <v/>
      </c>
      <c r="Q18" s="98" t="str">
        <f>IF('Bilan élève'!Q$7=4,'Bilan élève'!Q$2,"")</f>
        <v/>
      </c>
      <c r="R18" s="168"/>
      <c r="S18" s="98" t="str">
        <f>IF('Bilan élève'!Q$8=1,'Bilan élève'!Q$2,"")</f>
        <v/>
      </c>
      <c r="T18" s="98" t="str">
        <f>IF('Bilan élève'!Q$8=2,'Bilan élève'!Q$2,"")</f>
        <v/>
      </c>
      <c r="U18" s="98" t="str">
        <f>IF('Bilan élève'!Q$8=3,'Bilan élève'!Q$2,"")</f>
        <v/>
      </c>
      <c r="V18" s="98" t="str">
        <f>IF('Bilan élève'!Q$8=4,'Bilan élève'!Q$2,"")</f>
        <v/>
      </c>
      <c r="W18" s="168"/>
      <c r="X18" s="98" t="str">
        <f>IF('Bilan élève'!Q$9=1,'Bilan élève'!Q$2,"")</f>
        <v/>
      </c>
      <c r="Y18" s="98" t="str">
        <f>IF('Bilan élève'!Q$9=2,'Bilan élève'!Q$2,"")</f>
        <v/>
      </c>
      <c r="Z18" s="98" t="str">
        <f>IF('Bilan élève'!Q$9=3,'Bilan élève'!Q$2,"")</f>
        <v/>
      </c>
      <c r="AA18" s="98" t="str">
        <f>IF('Bilan élève'!Q$9=4,'Bilan élève'!Q$2,"")</f>
        <v/>
      </c>
    </row>
    <row r="19" spans="1:27" ht="14.25" customHeight="1" x14ac:dyDescent="0.2">
      <c r="A19" s="16">
        <v>16</v>
      </c>
      <c r="B19" s="170"/>
      <c r="C19" s="173"/>
      <c r="D19" s="27" t="str">
        <f>IF('Bilan élève'!R$5=1,'Bilan élève'!R$2,"")</f>
        <v/>
      </c>
      <c r="E19" s="27" t="str">
        <f>IF('Bilan élève'!R$5=2,'Bilan élève'!R$2,"")</f>
        <v/>
      </c>
      <c r="F19" s="27" t="str">
        <f>IF('Bilan élève'!R$5=3,'Bilan élève'!R$2,"")</f>
        <v/>
      </c>
      <c r="G19" s="27" t="str">
        <f>IF('Bilan élève'!R$5=4,'Bilan élève'!R$2,"")</f>
        <v/>
      </c>
      <c r="H19" s="168"/>
      <c r="I19" s="27" t="str">
        <f>IF('Bilan élève'!R$6=1,'Bilan élève'!R$2,"")</f>
        <v/>
      </c>
      <c r="J19" s="27" t="str">
        <f>IF('Bilan élève'!R$6=2,'Bilan élève'!R$2,"")</f>
        <v/>
      </c>
      <c r="K19" s="27" t="str">
        <f>IF('Bilan élève'!R$6=3,'Bilan élève'!R$2,"")</f>
        <v/>
      </c>
      <c r="L19" s="27" t="str">
        <f>IF('Bilan élève'!R$6=4,'Bilan élève'!R$2,"")</f>
        <v/>
      </c>
      <c r="M19" s="172"/>
      <c r="N19" s="98" t="str">
        <f>IF('Bilan élève'!R$7=1,'Bilan élève'!R$2,"")</f>
        <v/>
      </c>
      <c r="O19" s="98" t="str">
        <f>IF('Bilan élève'!R$7=2,'Bilan élève'!R$2,"")</f>
        <v/>
      </c>
      <c r="P19" s="98" t="str">
        <f>IF('Bilan élève'!R$7=3,'Bilan élève'!R$2,"")</f>
        <v/>
      </c>
      <c r="Q19" s="98" t="str">
        <f>IF('Bilan élève'!R$7=4,'Bilan élève'!R$2,"")</f>
        <v/>
      </c>
      <c r="R19" s="168"/>
      <c r="S19" s="98" t="str">
        <f>IF('Bilan élève'!R$8=1,'Bilan élève'!R$2,"")</f>
        <v/>
      </c>
      <c r="T19" s="98" t="str">
        <f>IF('Bilan élève'!R$8=2,'Bilan élève'!R$2,"")</f>
        <v/>
      </c>
      <c r="U19" s="98" t="str">
        <f>IF('Bilan élève'!R$8=3,'Bilan élève'!R$2,"")</f>
        <v/>
      </c>
      <c r="V19" s="98" t="str">
        <f>IF('Bilan élève'!R$8=4,'Bilan élève'!R$2,"")</f>
        <v/>
      </c>
      <c r="W19" s="168"/>
      <c r="X19" s="98" t="str">
        <f>IF('Bilan élève'!R$9=1,'Bilan élève'!R$2,"")</f>
        <v/>
      </c>
      <c r="Y19" s="98" t="str">
        <f>IF('Bilan élève'!R$9=2,'Bilan élève'!R$2,"")</f>
        <v/>
      </c>
      <c r="Z19" s="98" t="str">
        <f>IF('Bilan élève'!R$9=3,'Bilan élève'!R$2,"")</f>
        <v/>
      </c>
      <c r="AA19" s="98" t="str">
        <f>IF('Bilan élève'!R$9=4,'Bilan élève'!R$2,"")</f>
        <v/>
      </c>
    </row>
    <row r="20" spans="1:27" ht="14.25" customHeight="1" x14ac:dyDescent="0.2">
      <c r="A20" s="16">
        <v>17</v>
      </c>
      <c r="B20" s="170"/>
      <c r="C20" s="173"/>
      <c r="D20" s="27" t="str">
        <f>IF('Bilan élève'!S$5=1,'Bilan élève'!S$2,"")</f>
        <v/>
      </c>
      <c r="E20" s="27" t="str">
        <f>IF('Bilan élève'!S$5=2,'Bilan élève'!S$2,"")</f>
        <v/>
      </c>
      <c r="F20" s="27" t="str">
        <f>IF('Bilan élève'!S$5=3,'Bilan élève'!S$2,"")</f>
        <v/>
      </c>
      <c r="G20" s="27" t="str">
        <f>IF('Bilan élève'!S$5=4,'Bilan élève'!S$2,"")</f>
        <v/>
      </c>
      <c r="H20" s="168"/>
      <c r="I20" s="27" t="str">
        <f>IF('Bilan élève'!S$6=1,'Bilan élève'!S$2,"")</f>
        <v/>
      </c>
      <c r="J20" s="27" t="str">
        <f>IF('Bilan élève'!S$6=2,'Bilan élève'!S$2,"")</f>
        <v/>
      </c>
      <c r="K20" s="27" t="str">
        <f>IF('Bilan élève'!S$6=3,'Bilan élève'!S$2,"")</f>
        <v/>
      </c>
      <c r="L20" s="27" t="str">
        <f>IF('Bilan élève'!S$6=4,'Bilan élève'!S$2,"")</f>
        <v/>
      </c>
      <c r="M20" s="172"/>
      <c r="N20" s="98" t="str">
        <f>IF('Bilan élève'!S$7=1,'Bilan élève'!S$2,"")</f>
        <v/>
      </c>
      <c r="O20" s="98" t="str">
        <f>IF('Bilan élève'!S$7=2,'Bilan élève'!S$2,"")</f>
        <v/>
      </c>
      <c r="P20" s="98" t="str">
        <f>IF('Bilan élève'!S$7=3,'Bilan élève'!S$2,"")</f>
        <v/>
      </c>
      <c r="Q20" s="98" t="str">
        <f>IF('Bilan élève'!S$7=4,'Bilan élève'!S$2,"")</f>
        <v/>
      </c>
      <c r="R20" s="168"/>
      <c r="S20" s="98" t="str">
        <f>IF('Bilan élève'!S$8=1,'Bilan élève'!S$2,"")</f>
        <v/>
      </c>
      <c r="T20" s="98" t="str">
        <f>IF('Bilan élève'!S$8=2,'Bilan élève'!S$2,"")</f>
        <v/>
      </c>
      <c r="U20" s="98" t="str">
        <f>IF('Bilan élève'!S$8=3,'Bilan élève'!S$2,"")</f>
        <v/>
      </c>
      <c r="V20" s="98" t="str">
        <f>IF('Bilan élève'!S$8=4,'Bilan élève'!S$2,"")</f>
        <v/>
      </c>
      <c r="W20" s="168"/>
      <c r="X20" s="98" t="str">
        <f>IF('Bilan élève'!S$9=1,'Bilan élève'!S$2,"")</f>
        <v/>
      </c>
      <c r="Y20" s="98" t="str">
        <f>IF('Bilan élève'!S$9=2,'Bilan élève'!S$2,"")</f>
        <v/>
      </c>
      <c r="Z20" s="98" t="str">
        <f>IF('Bilan élève'!S$9=3,'Bilan élève'!S$2,"")</f>
        <v/>
      </c>
      <c r="AA20" s="98" t="str">
        <f>IF('Bilan élève'!S$9=4,'Bilan élève'!S$2,"")</f>
        <v/>
      </c>
    </row>
    <row r="21" spans="1:27" ht="14.25" customHeight="1" x14ac:dyDescent="0.2">
      <c r="A21" s="16">
        <v>18</v>
      </c>
      <c r="B21" s="170"/>
      <c r="C21" s="173"/>
      <c r="D21" s="27" t="str">
        <f>IF('Bilan élève'!T$5=1,'Bilan élève'!T$2,"")</f>
        <v/>
      </c>
      <c r="E21" s="27" t="str">
        <f>IF('Bilan élève'!T$5=2,'Bilan élève'!T$2,"")</f>
        <v/>
      </c>
      <c r="F21" s="27" t="str">
        <f>IF('Bilan élève'!T$5=3,'Bilan élève'!T$2,"")</f>
        <v/>
      </c>
      <c r="G21" s="27" t="str">
        <f>IF('Bilan élève'!T$5=4,'Bilan élève'!T$2,"")</f>
        <v/>
      </c>
      <c r="H21" s="168"/>
      <c r="I21" s="27" t="str">
        <f>IF('Bilan élève'!T$6=1,'Bilan élève'!T$2,"")</f>
        <v/>
      </c>
      <c r="J21" s="27" t="str">
        <f>IF('Bilan élève'!T$6=2,'Bilan élève'!T$2,"")</f>
        <v/>
      </c>
      <c r="K21" s="27" t="str">
        <f>IF('Bilan élève'!T$6=3,'Bilan élève'!T$2,"")</f>
        <v/>
      </c>
      <c r="L21" s="27" t="str">
        <f>IF('Bilan élève'!T$6=4,'Bilan élève'!T$2,"")</f>
        <v/>
      </c>
      <c r="M21" s="172"/>
      <c r="N21" s="98" t="str">
        <f>IF('Bilan élève'!T$7=1,'Bilan élève'!T$2,"")</f>
        <v/>
      </c>
      <c r="O21" s="98" t="str">
        <f>IF('Bilan élève'!T$7=2,'Bilan élève'!T$2,"")</f>
        <v/>
      </c>
      <c r="P21" s="98" t="str">
        <f>IF('Bilan élève'!T$7=3,'Bilan élève'!T$2,"")</f>
        <v/>
      </c>
      <c r="Q21" s="98" t="str">
        <f>IF('Bilan élève'!T$7=4,'Bilan élève'!T$2,"")</f>
        <v/>
      </c>
      <c r="R21" s="168"/>
      <c r="S21" s="98" t="str">
        <f>IF('Bilan élève'!T$8=1,'Bilan élève'!T$2,"")</f>
        <v/>
      </c>
      <c r="T21" s="98" t="str">
        <f>IF('Bilan élève'!T$8=2,'Bilan élève'!T$2,"")</f>
        <v/>
      </c>
      <c r="U21" s="98" t="str">
        <f>IF('Bilan élève'!T$8=3,'Bilan élève'!T$2,"")</f>
        <v/>
      </c>
      <c r="V21" s="98" t="str">
        <f>IF('Bilan élève'!T$8=4,'Bilan élève'!T$2,"")</f>
        <v/>
      </c>
      <c r="W21" s="168"/>
      <c r="X21" s="98" t="str">
        <f>IF('Bilan élève'!T$9=1,'Bilan élève'!T$2,"")</f>
        <v/>
      </c>
      <c r="Y21" s="98" t="str">
        <f>IF('Bilan élève'!T$9=2,'Bilan élève'!T$2,"")</f>
        <v/>
      </c>
      <c r="Z21" s="98" t="str">
        <f>IF('Bilan élève'!T$9=3,'Bilan élève'!T$2,"")</f>
        <v/>
      </c>
      <c r="AA21" s="98" t="str">
        <f>IF('Bilan élève'!T$9=4,'Bilan élève'!T$2,"")</f>
        <v/>
      </c>
    </row>
    <row r="22" spans="1:27" ht="14.25" customHeight="1" x14ac:dyDescent="0.2">
      <c r="A22" s="16">
        <v>19</v>
      </c>
      <c r="B22" s="170"/>
      <c r="C22" s="173"/>
      <c r="D22" s="27" t="str">
        <f>IF('Bilan élève'!U$5=1,'Bilan élève'!U$2,"")</f>
        <v/>
      </c>
      <c r="E22" s="27" t="str">
        <f>IF('Bilan élève'!U$5=2,'Bilan élève'!U$2,"")</f>
        <v/>
      </c>
      <c r="F22" s="27" t="str">
        <f>IF('Bilan élève'!U$5=3,'Bilan élève'!U$2,"")</f>
        <v/>
      </c>
      <c r="G22" s="27" t="str">
        <f>IF('Bilan élève'!U$5=4,'Bilan élève'!U$2,"")</f>
        <v/>
      </c>
      <c r="H22" s="168"/>
      <c r="I22" s="27" t="str">
        <f>IF('Bilan élève'!U$6=1,'Bilan élève'!U$2,"")</f>
        <v/>
      </c>
      <c r="J22" s="27" t="str">
        <f>IF('Bilan élève'!U$6=2,'Bilan élève'!U$2,"")</f>
        <v/>
      </c>
      <c r="K22" s="27" t="str">
        <f>IF('Bilan élève'!U$6=3,'Bilan élève'!U$2,"")</f>
        <v/>
      </c>
      <c r="L22" s="27" t="str">
        <f>IF('Bilan élève'!U$6=4,'Bilan élève'!U$2,"")</f>
        <v/>
      </c>
      <c r="M22" s="172"/>
      <c r="N22" s="98" t="str">
        <f>IF('Bilan élève'!U$7=1,'Bilan élève'!U$2,"")</f>
        <v/>
      </c>
      <c r="O22" s="98" t="str">
        <f>IF('Bilan élève'!U$7=2,'Bilan élève'!U$2,"")</f>
        <v/>
      </c>
      <c r="P22" s="98" t="str">
        <f>IF('Bilan élève'!U$7=3,'Bilan élève'!U$2,"")</f>
        <v/>
      </c>
      <c r="Q22" s="98" t="str">
        <f>IF('Bilan élève'!U$7=4,'Bilan élève'!U$2,"")</f>
        <v/>
      </c>
      <c r="R22" s="168"/>
      <c r="S22" s="98" t="str">
        <f>IF('Bilan élève'!U$8=1,'Bilan élève'!U$2,"")</f>
        <v/>
      </c>
      <c r="T22" s="98" t="str">
        <f>IF('Bilan élève'!U$8=2,'Bilan élève'!U$2,"")</f>
        <v/>
      </c>
      <c r="U22" s="98" t="str">
        <f>IF('Bilan élève'!U$8=3,'Bilan élève'!U$2,"")</f>
        <v/>
      </c>
      <c r="V22" s="98" t="str">
        <f>IF('Bilan élève'!U$8=4,'Bilan élève'!U$2,"")</f>
        <v/>
      </c>
      <c r="W22" s="168"/>
      <c r="X22" s="98" t="str">
        <f>IF('Bilan élève'!U$9=1,'Bilan élève'!U$2,"")</f>
        <v/>
      </c>
      <c r="Y22" s="98" t="str">
        <f>IF('Bilan élève'!U$9=2,'Bilan élève'!U$2,"")</f>
        <v/>
      </c>
      <c r="Z22" s="98" t="str">
        <f>IF('Bilan élève'!U$9=3,'Bilan élève'!U$2,"")</f>
        <v/>
      </c>
      <c r="AA22" s="98" t="str">
        <f>IF('Bilan élève'!U$9=4,'Bilan élève'!U$2,"")</f>
        <v/>
      </c>
    </row>
    <row r="23" spans="1:27" ht="14.25" customHeight="1" x14ac:dyDescent="0.2">
      <c r="A23" s="16">
        <v>20</v>
      </c>
      <c r="B23" s="170"/>
      <c r="C23" s="173"/>
      <c r="D23" s="27" t="str">
        <f>IF('Bilan élève'!V$5=1,'Bilan élève'!V$2,"")</f>
        <v/>
      </c>
      <c r="E23" s="27" t="str">
        <f>IF('Bilan élève'!V$5=2,'Bilan élève'!V$2,"")</f>
        <v/>
      </c>
      <c r="F23" s="27" t="str">
        <f>IF('Bilan élève'!V$5=3,'Bilan élève'!V$2,"")</f>
        <v/>
      </c>
      <c r="G23" s="27" t="str">
        <f>IF('Bilan élève'!V$5=4,'Bilan élève'!V$2,"")</f>
        <v/>
      </c>
      <c r="H23" s="168"/>
      <c r="I23" s="27" t="str">
        <f>IF('Bilan élève'!V$6=1,'Bilan élève'!V$2,"")</f>
        <v/>
      </c>
      <c r="J23" s="27" t="str">
        <f>IF('Bilan élève'!V$6=2,'Bilan élève'!V$2,"")</f>
        <v/>
      </c>
      <c r="K23" s="27" t="str">
        <f>IF('Bilan élève'!V$6=3,'Bilan élève'!V$2,"")</f>
        <v/>
      </c>
      <c r="L23" s="27" t="str">
        <f>IF('Bilan élève'!V$6=4,'Bilan élève'!V$2,"")</f>
        <v/>
      </c>
      <c r="M23" s="172"/>
      <c r="N23" s="98" t="str">
        <f>IF('Bilan élève'!V$7=1,'Bilan élève'!V$2,"")</f>
        <v/>
      </c>
      <c r="O23" s="98" t="str">
        <f>IF('Bilan élève'!V$7=2,'Bilan élève'!V$2,"")</f>
        <v/>
      </c>
      <c r="P23" s="98" t="str">
        <f>IF('Bilan élève'!V$7=3,'Bilan élève'!V$2,"")</f>
        <v/>
      </c>
      <c r="Q23" s="98" t="str">
        <f>IF('Bilan élève'!V$7=4,'Bilan élève'!V$2,"")</f>
        <v/>
      </c>
      <c r="R23" s="168"/>
      <c r="S23" s="98" t="str">
        <f>IF('Bilan élève'!V$8=1,'Bilan élève'!V$2,"")</f>
        <v/>
      </c>
      <c r="T23" s="98" t="str">
        <f>IF('Bilan élève'!V$8=2,'Bilan élève'!V$2,"")</f>
        <v/>
      </c>
      <c r="U23" s="98" t="str">
        <f>IF('Bilan élève'!V$8=3,'Bilan élève'!V$2,"")</f>
        <v/>
      </c>
      <c r="V23" s="98" t="str">
        <f>IF('Bilan élève'!V$8=4,'Bilan élève'!V$2,"")</f>
        <v/>
      </c>
      <c r="W23" s="168"/>
      <c r="X23" s="98" t="str">
        <f>IF('Bilan élève'!V$9=1,'Bilan élève'!V$2,"")</f>
        <v/>
      </c>
      <c r="Y23" s="98" t="str">
        <f>IF('Bilan élève'!V$9=2,'Bilan élève'!V$2,"")</f>
        <v/>
      </c>
      <c r="Z23" s="98" t="str">
        <f>IF('Bilan élève'!V$9=3,'Bilan élève'!V$2,"")</f>
        <v/>
      </c>
      <c r="AA23" s="98" t="str">
        <f>IF('Bilan élève'!V$9=4,'Bilan élève'!V$2,"")</f>
        <v/>
      </c>
    </row>
    <row r="24" spans="1:27" ht="14.25" customHeight="1" x14ac:dyDescent="0.2">
      <c r="A24" s="16">
        <v>21</v>
      </c>
      <c r="B24" s="170"/>
      <c r="C24" s="173"/>
      <c r="D24" s="27" t="str">
        <f>IF('Bilan élève'!W$5=1,'Bilan élève'!W$2,"")</f>
        <v/>
      </c>
      <c r="E24" s="27" t="str">
        <f>IF('Bilan élève'!W$5=2,'Bilan élève'!W$2,"")</f>
        <v/>
      </c>
      <c r="F24" s="27" t="str">
        <f>IF('Bilan élève'!W$5=3,'Bilan élève'!W$2,"")</f>
        <v/>
      </c>
      <c r="G24" s="27" t="str">
        <f>IF('Bilan élève'!W$5=4,'Bilan élève'!W$2,"")</f>
        <v/>
      </c>
      <c r="H24" s="168"/>
      <c r="I24" s="27" t="str">
        <f>IF('Bilan élève'!W$6=1,'Bilan élève'!W$2,"")</f>
        <v/>
      </c>
      <c r="J24" s="27" t="str">
        <f>IF('Bilan élève'!W$6=2,'Bilan élève'!W$2,"")</f>
        <v/>
      </c>
      <c r="K24" s="27" t="str">
        <f>IF('Bilan élève'!W$6=3,'Bilan élève'!W$2,"")</f>
        <v/>
      </c>
      <c r="L24" s="27" t="str">
        <f>IF('Bilan élève'!W$6=4,'Bilan élève'!W$2,"")</f>
        <v/>
      </c>
      <c r="M24" s="172"/>
      <c r="N24" s="98" t="str">
        <f>IF('Bilan élève'!W$7=1,'Bilan élève'!W$2,"")</f>
        <v/>
      </c>
      <c r="O24" s="98" t="str">
        <f>IF('Bilan élève'!W$7=2,'Bilan élève'!W$2,"")</f>
        <v/>
      </c>
      <c r="P24" s="98" t="str">
        <f>IF('Bilan élève'!W$7=3,'Bilan élève'!W$2,"")</f>
        <v/>
      </c>
      <c r="Q24" s="98" t="str">
        <f>IF('Bilan élève'!W$7=4,'Bilan élève'!W$2,"")</f>
        <v/>
      </c>
      <c r="R24" s="168"/>
      <c r="S24" s="98" t="str">
        <f>IF('Bilan élève'!W$8=1,'Bilan élève'!W$2,"")</f>
        <v/>
      </c>
      <c r="T24" s="98" t="str">
        <f>IF('Bilan élève'!W$8=2,'Bilan élève'!W$2,"")</f>
        <v/>
      </c>
      <c r="U24" s="98" t="str">
        <f>IF('Bilan élève'!W$8=3,'Bilan élève'!W$2,"")</f>
        <v/>
      </c>
      <c r="V24" s="98" t="str">
        <f>IF('Bilan élève'!W$8=4,'Bilan élève'!W$2,"")</f>
        <v/>
      </c>
      <c r="W24" s="168"/>
      <c r="X24" s="98" t="str">
        <f>IF('Bilan élève'!W$9=1,'Bilan élève'!W$2,"")</f>
        <v/>
      </c>
      <c r="Y24" s="98" t="str">
        <f>IF('Bilan élève'!W$9=2,'Bilan élève'!W$2,"")</f>
        <v/>
      </c>
      <c r="Z24" s="98" t="str">
        <f>IF('Bilan élève'!W$9=3,'Bilan élève'!W$2,"")</f>
        <v/>
      </c>
      <c r="AA24" s="98" t="str">
        <f>IF('Bilan élève'!W$9=4,'Bilan élève'!W$2,"")</f>
        <v/>
      </c>
    </row>
    <row r="25" spans="1:27" ht="14.25" customHeight="1" x14ac:dyDescent="0.2">
      <c r="A25" s="16">
        <v>22</v>
      </c>
      <c r="B25" s="170"/>
      <c r="C25" s="173"/>
      <c r="D25" s="27" t="str">
        <f>IF('Bilan élève'!X$5=1,'Bilan élève'!X$2,"")</f>
        <v/>
      </c>
      <c r="E25" s="27" t="str">
        <f>IF('Bilan élève'!X$5=2,'Bilan élève'!X$2,"")</f>
        <v/>
      </c>
      <c r="F25" s="27" t="str">
        <f>IF('Bilan élève'!X$5=3,'Bilan élève'!X$2,"")</f>
        <v/>
      </c>
      <c r="G25" s="27" t="str">
        <f>IF('Bilan élève'!X$5=4,'Bilan élève'!X$2,"")</f>
        <v/>
      </c>
      <c r="H25" s="168"/>
      <c r="I25" s="27" t="str">
        <f>IF('Bilan élève'!X$6=1,'Bilan élève'!X$2,"")</f>
        <v/>
      </c>
      <c r="J25" s="27" t="str">
        <f>IF('Bilan élève'!X$6=2,'Bilan élève'!X$2,"")</f>
        <v/>
      </c>
      <c r="K25" s="27" t="str">
        <f>IF('Bilan élève'!X$6=3,'Bilan élève'!X$2,"")</f>
        <v/>
      </c>
      <c r="L25" s="27" t="str">
        <f>IF('Bilan élève'!X$6=4,'Bilan élève'!X$2,"")</f>
        <v/>
      </c>
      <c r="M25" s="172"/>
      <c r="N25" s="98" t="str">
        <f>IF('Bilan élève'!X$7=1,'Bilan élève'!X$2,"")</f>
        <v/>
      </c>
      <c r="O25" s="98" t="str">
        <f>IF('Bilan élève'!X$7=2,'Bilan élève'!X$2,"")</f>
        <v/>
      </c>
      <c r="P25" s="98" t="str">
        <f>IF('Bilan élève'!X$7=3,'Bilan élève'!X$2,"")</f>
        <v/>
      </c>
      <c r="Q25" s="98" t="str">
        <f>IF('Bilan élève'!X$7=4,'Bilan élève'!X$2,"")</f>
        <v/>
      </c>
      <c r="R25" s="168"/>
      <c r="S25" s="98" t="str">
        <f>IF('Bilan élève'!X$8=1,'Bilan élève'!X$2,"")</f>
        <v/>
      </c>
      <c r="T25" s="98" t="str">
        <f>IF('Bilan élève'!X$8=2,'Bilan élève'!X$2,"")</f>
        <v/>
      </c>
      <c r="U25" s="98" t="str">
        <f>IF('Bilan élève'!X$8=3,'Bilan élève'!X$2,"")</f>
        <v/>
      </c>
      <c r="V25" s="98" t="str">
        <f>IF('Bilan élève'!X$8=4,'Bilan élève'!X$2,"")</f>
        <v/>
      </c>
      <c r="W25" s="168"/>
      <c r="X25" s="98" t="str">
        <f>IF('Bilan élève'!X$9=1,'Bilan élève'!X$2,"")</f>
        <v/>
      </c>
      <c r="Y25" s="98" t="str">
        <f>IF('Bilan élève'!X$9=2,'Bilan élève'!X$2,"")</f>
        <v/>
      </c>
      <c r="Z25" s="98" t="str">
        <f>IF('Bilan élève'!X$9=3,'Bilan élève'!X$2,"")</f>
        <v/>
      </c>
      <c r="AA25" s="98" t="str">
        <f>IF('Bilan élève'!X$9=4,'Bilan élève'!X$2,"")</f>
        <v/>
      </c>
    </row>
    <row r="26" spans="1:27" ht="14.25" customHeight="1" x14ac:dyDescent="0.2">
      <c r="A26" s="16">
        <v>23</v>
      </c>
      <c r="B26" s="170"/>
      <c r="C26" s="173"/>
      <c r="D26" s="27" t="str">
        <f>IF('Bilan élève'!Y$5=1,'Bilan élève'!Y$2,"")</f>
        <v/>
      </c>
      <c r="E26" s="27" t="str">
        <f>IF('Bilan élève'!Y$5=2,'Bilan élève'!Y$2,"")</f>
        <v/>
      </c>
      <c r="F26" s="27" t="str">
        <f>IF('Bilan élève'!Y$5=3,'Bilan élève'!Y$2,"")</f>
        <v/>
      </c>
      <c r="G26" s="27" t="str">
        <f>IF('Bilan élève'!Y$5=4,'Bilan élève'!Y$2,"")</f>
        <v/>
      </c>
      <c r="H26" s="168"/>
      <c r="I26" s="27" t="str">
        <f>IF('Bilan élève'!Y$6=1,'Bilan élève'!Y$2,"")</f>
        <v/>
      </c>
      <c r="J26" s="27" t="str">
        <f>IF('Bilan élève'!Y$6=2,'Bilan élève'!Y$2,"")</f>
        <v/>
      </c>
      <c r="K26" s="27" t="str">
        <f>IF('Bilan élève'!Y$6=3,'Bilan élève'!Y$2,"")</f>
        <v/>
      </c>
      <c r="L26" s="27" t="str">
        <f>IF('Bilan élève'!Y$6=4,'Bilan élève'!Y$2,"")</f>
        <v/>
      </c>
      <c r="M26" s="172"/>
      <c r="N26" s="98" t="str">
        <f>IF('Bilan élève'!Y$7=1,'Bilan élève'!Y$2,"")</f>
        <v/>
      </c>
      <c r="O26" s="98" t="str">
        <f>IF('Bilan élève'!Y$7=2,'Bilan élève'!Y$2,"")</f>
        <v/>
      </c>
      <c r="P26" s="98" t="str">
        <f>IF('Bilan élève'!Y$7=3,'Bilan élève'!Y$2,"")</f>
        <v/>
      </c>
      <c r="Q26" s="98" t="str">
        <f>IF('Bilan élève'!Y$7=4,'Bilan élève'!Y$2,"")</f>
        <v/>
      </c>
      <c r="R26" s="168"/>
      <c r="S26" s="98" t="str">
        <f>IF('Bilan élève'!Y$8=1,'Bilan élève'!Y$2,"")</f>
        <v/>
      </c>
      <c r="T26" s="98" t="str">
        <f>IF('Bilan élève'!Y$8=2,'Bilan élève'!Y$2,"")</f>
        <v/>
      </c>
      <c r="U26" s="98" t="str">
        <f>IF('Bilan élève'!Y$8=3,'Bilan élève'!Y$2,"")</f>
        <v/>
      </c>
      <c r="V26" s="98" t="str">
        <f>IF('Bilan élève'!Y$8=4,'Bilan élève'!Y$2,"")</f>
        <v/>
      </c>
      <c r="W26" s="168"/>
      <c r="X26" s="98" t="str">
        <f>IF('Bilan élève'!Y$9=1,'Bilan élève'!Y$2,"")</f>
        <v/>
      </c>
      <c r="Y26" s="98" t="str">
        <f>IF('Bilan élève'!Y$9=2,'Bilan élève'!Y$2,"")</f>
        <v/>
      </c>
      <c r="Z26" s="98" t="str">
        <f>IF('Bilan élève'!Y$9=3,'Bilan élève'!Y$2,"")</f>
        <v/>
      </c>
      <c r="AA26" s="98" t="str">
        <f>IF('Bilan élève'!Y$9=4,'Bilan élève'!Y$2,"")</f>
        <v/>
      </c>
    </row>
    <row r="27" spans="1:27" ht="14.25" customHeight="1" x14ac:dyDescent="0.2">
      <c r="A27" s="16">
        <v>24</v>
      </c>
      <c r="B27" s="170"/>
      <c r="C27" s="173"/>
      <c r="D27" s="27" t="str">
        <f>IF('Bilan élève'!Z$5=1,'Bilan élève'!Z$2,"")</f>
        <v/>
      </c>
      <c r="E27" s="27" t="str">
        <f>IF('Bilan élève'!Z$5=2,'Bilan élève'!Z$2,"")</f>
        <v/>
      </c>
      <c r="F27" s="27" t="str">
        <f>IF('Bilan élève'!Z$5=3,'Bilan élève'!Z$2,"")</f>
        <v/>
      </c>
      <c r="G27" s="27" t="str">
        <f>IF('Bilan élève'!Z$5=4,'Bilan élève'!Z$2,"")</f>
        <v/>
      </c>
      <c r="H27" s="168"/>
      <c r="I27" s="27" t="str">
        <f>IF('Bilan élève'!Z$6=1,'Bilan élève'!Z$2,"")</f>
        <v/>
      </c>
      <c r="J27" s="27" t="str">
        <f>IF('Bilan élève'!Z$6=2,'Bilan élève'!Z$2,"")</f>
        <v/>
      </c>
      <c r="K27" s="27" t="str">
        <f>IF('Bilan élève'!Z$6=3,'Bilan élève'!Z$2,"")</f>
        <v/>
      </c>
      <c r="L27" s="27" t="str">
        <f>IF('Bilan élève'!Z$6=4,'Bilan élève'!Z$2,"")</f>
        <v/>
      </c>
      <c r="M27" s="172"/>
      <c r="N27" s="98" t="str">
        <f>IF('Bilan élève'!Z$7=1,'Bilan élève'!Z$2,"")</f>
        <v/>
      </c>
      <c r="O27" s="98" t="str">
        <f>IF('Bilan élève'!Z$7=2,'Bilan élève'!Z$2,"")</f>
        <v/>
      </c>
      <c r="P27" s="98" t="str">
        <f>IF('Bilan élève'!Z$7=3,'Bilan élève'!Z$2,"")</f>
        <v/>
      </c>
      <c r="Q27" s="98" t="str">
        <f>IF('Bilan élève'!Z$7=4,'Bilan élève'!Z$2,"")</f>
        <v/>
      </c>
      <c r="R27" s="168"/>
      <c r="S27" s="98" t="str">
        <f>IF('Bilan élève'!Z$8=1,'Bilan élève'!Z$2,"")</f>
        <v/>
      </c>
      <c r="T27" s="98" t="str">
        <f>IF('Bilan élève'!Z$8=2,'Bilan élève'!Z$2,"")</f>
        <v/>
      </c>
      <c r="U27" s="98" t="str">
        <f>IF('Bilan élève'!Z$8=3,'Bilan élève'!Z$2,"")</f>
        <v/>
      </c>
      <c r="V27" s="98" t="str">
        <f>IF('Bilan élève'!Z$8=4,'Bilan élève'!Z$2,"")</f>
        <v/>
      </c>
      <c r="W27" s="168"/>
      <c r="X27" s="98" t="str">
        <f>IF('Bilan élève'!Z$9=1,'Bilan élève'!Z$2,"")</f>
        <v/>
      </c>
      <c r="Y27" s="98" t="str">
        <f>IF('Bilan élève'!Z$9=2,'Bilan élève'!Z$2,"")</f>
        <v/>
      </c>
      <c r="Z27" s="98" t="str">
        <f>IF('Bilan élève'!Z$9=3,'Bilan élève'!Z$2,"")</f>
        <v/>
      </c>
      <c r="AA27" s="98" t="str">
        <f>IF('Bilan élève'!Z$9=4,'Bilan élève'!Z$2,"")</f>
        <v/>
      </c>
    </row>
    <row r="28" spans="1:27" ht="14.25" customHeight="1" x14ac:dyDescent="0.2">
      <c r="A28" s="16">
        <v>25</v>
      </c>
      <c r="B28" s="170"/>
      <c r="C28" s="173"/>
      <c r="D28" s="27" t="str">
        <f>IF('Bilan élève'!AA$5=1,'Bilan élève'!AA$2,"")</f>
        <v/>
      </c>
      <c r="E28" s="27" t="str">
        <f>IF('Bilan élève'!AA$5=2,'Bilan élève'!AA$2,"")</f>
        <v/>
      </c>
      <c r="F28" s="27" t="str">
        <f>IF('Bilan élève'!AA$5=3,'Bilan élève'!AA$2,"")</f>
        <v/>
      </c>
      <c r="G28" s="27" t="str">
        <f>IF('Bilan élève'!AA$5=4,'Bilan élève'!AA$2,"")</f>
        <v/>
      </c>
      <c r="H28" s="168"/>
      <c r="I28" s="27" t="str">
        <f>IF('Bilan élève'!AA$6=1,'Bilan élève'!AA$2,"")</f>
        <v/>
      </c>
      <c r="J28" s="27" t="str">
        <f>IF('Bilan élève'!AA$6=2,'Bilan élève'!AA$2,"")</f>
        <v/>
      </c>
      <c r="K28" s="27" t="str">
        <f>IF('Bilan élève'!AA$6=3,'Bilan élève'!AA$2,"")</f>
        <v/>
      </c>
      <c r="L28" s="27" t="str">
        <f>IF('Bilan élève'!AA$6=4,'Bilan élève'!AA$2,"")</f>
        <v/>
      </c>
      <c r="M28" s="172"/>
      <c r="N28" s="98" t="str">
        <f>IF('Bilan élève'!AA$7=1,'Bilan élève'!AA$2,"")</f>
        <v/>
      </c>
      <c r="O28" s="98" t="str">
        <f>IF('Bilan élève'!AA$7=2,'Bilan élève'!AA$2,"")</f>
        <v/>
      </c>
      <c r="P28" s="98" t="str">
        <f>IF('Bilan élève'!AA$7=3,'Bilan élève'!AA$2,"")</f>
        <v/>
      </c>
      <c r="Q28" s="98" t="str">
        <f>IF('Bilan élève'!AA$7=4,'Bilan élève'!AA$2,"")</f>
        <v/>
      </c>
      <c r="R28" s="168"/>
      <c r="S28" s="98" t="str">
        <f>IF('Bilan élève'!AA$8=1,'Bilan élève'!AA$2,"")</f>
        <v/>
      </c>
      <c r="T28" s="98" t="str">
        <f>IF('Bilan élève'!AA$8=2,'Bilan élève'!AA$2,"")</f>
        <v/>
      </c>
      <c r="U28" s="98" t="str">
        <f>IF('Bilan élève'!AA$8=3,'Bilan élève'!AA$2,"")</f>
        <v/>
      </c>
      <c r="V28" s="98" t="str">
        <f>IF('Bilan élève'!AA$8=4,'Bilan élève'!AA$2,"")</f>
        <v/>
      </c>
      <c r="W28" s="168"/>
      <c r="X28" s="98" t="str">
        <f>IF('Bilan élève'!AA$9=1,'Bilan élève'!AA$2,"")</f>
        <v/>
      </c>
      <c r="Y28" s="98" t="str">
        <f>IF('Bilan élève'!AA$9=2,'Bilan élève'!AA$2,"")</f>
        <v/>
      </c>
      <c r="Z28" s="98" t="str">
        <f>IF('Bilan élève'!AA$9=3,'Bilan élève'!AA$2,"")</f>
        <v/>
      </c>
      <c r="AA28" s="98" t="str">
        <f>IF('Bilan élève'!AA$9=4,'Bilan élève'!AA$2,"")</f>
        <v/>
      </c>
    </row>
    <row r="29" spans="1:27" ht="14.25" customHeight="1" x14ac:dyDescent="0.2">
      <c r="A29" s="16">
        <v>26</v>
      </c>
      <c r="B29" s="170"/>
      <c r="C29" s="173"/>
      <c r="D29" s="27" t="str">
        <f>IF('Bilan élève'!AB$5=1,'Bilan élève'!AB$2,"")</f>
        <v/>
      </c>
      <c r="E29" s="27" t="str">
        <f>IF('Bilan élève'!AB$5=2,'Bilan élève'!AB$2,"")</f>
        <v/>
      </c>
      <c r="F29" s="27" t="str">
        <f>IF('Bilan élève'!AB$5=3,'Bilan élève'!AB$2,"")</f>
        <v/>
      </c>
      <c r="G29" s="27" t="str">
        <f>IF('Bilan élève'!AB$5=4,'Bilan élève'!AB$2,"")</f>
        <v/>
      </c>
      <c r="H29" s="168"/>
      <c r="I29" s="27" t="str">
        <f>IF('Bilan élève'!AB$6=1,'Bilan élève'!AB$2,"")</f>
        <v/>
      </c>
      <c r="J29" s="27" t="str">
        <f>IF('Bilan élève'!AB$6=2,'Bilan élève'!AB$2,"")</f>
        <v/>
      </c>
      <c r="K29" s="27" t="str">
        <f>IF('Bilan élève'!AB$6=3,'Bilan élève'!AB$2,"")</f>
        <v/>
      </c>
      <c r="L29" s="27" t="str">
        <f>IF('Bilan élève'!AB$6=4,'Bilan élève'!AB$2,"")</f>
        <v/>
      </c>
      <c r="M29" s="172"/>
      <c r="N29" s="98" t="str">
        <f>IF('Bilan élève'!AB$7=1,'Bilan élève'!AB$2,"")</f>
        <v/>
      </c>
      <c r="O29" s="98" t="str">
        <f>IF('Bilan élève'!AB$7=2,'Bilan élève'!AB$2,"")</f>
        <v/>
      </c>
      <c r="P29" s="98" t="str">
        <f>IF('Bilan élève'!AB$7=3,'Bilan élève'!AB$2,"")</f>
        <v/>
      </c>
      <c r="Q29" s="98" t="str">
        <f>IF('Bilan élève'!AB$7=4,'Bilan élève'!AB$2,"")</f>
        <v/>
      </c>
      <c r="R29" s="168"/>
      <c r="S29" s="98" t="str">
        <f>IF('Bilan élève'!AB$8=1,'Bilan élève'!AB$2,"")</f>
        <v/>
      </c>
      <c r="T29" s="98" t="str">
        <f>IF('Bilan élève'!AB$8=2,'Bilan élève'!AB$2,"")</f>
        <v/>
      </c>
      <c r="U29" s="98" t="str">
        <f>IF('Bilan élève'!AB$8=3,'Bilan élève'!AB$2,"")</f>
        <v/>
      </c>
      <c r="V29" s="98" t="str">
        <f>IF('Bilan élève'!AB$8=4,'Bilan élève'!AB$2,"")</f>
        <v/>
      </c>
      <c r="W29" s="168"/>
      <c r="X29" s="98" t="str">
        <f>IF('Bilan élève'!AB$9=1,'Bilan élève'!AB$2,"")</f>
        <v/>
      </c>
      <c r="Y29" s="98" t="str">
        <f>IF('Bilan élève'!AB$9=2,'Bilan élève'!AB$2,"")</f>
        <v/>
      </c>
      <c r="Z29" s="98" t="str">
        <f>IF('Bilan élève'!AB$9=3,'Bilan élève'!AB$2,"")</f>
        <v/>
      </c>
      <c r="AA29" s="98" t="str">
        <f>IF('Bilan élève'!AB$9=4,'Bilan élève'!AB$2,"")</f>
        <v/>
      </c>
    </row>
    <row r="30" spans="1:27" ht="14.25" customHeight="1" x14ac:dyDescent="0.2">
      <c r="A30" s="16">
        <v>27</v>
      </c>
      <c r="B30" s="170"/>
      <c r="C30" s="173"/>
      <c r="D30" s="27" t="str">
        <f>IF('Bilan élève'!AC$5=1,'Bilan élève'!AC$2,"")</f>
        <v/>
      </c>
      <c r="E30" s="27" t="str">
        <f>IF('Bilan élève'!AC$5=2,'Bilan élève'!AC$2,"")</f>
        <v/>
      </c>
      <c r="F30" s="27" t="str">
        <f>IF('Bilan élève'!AC$5=3,'Bilan élève'!AC$2,"")</f>
        <v/>
      </c>
      <c r="G30" s="27" t="str">
        <f>IF('Bilan élève'!AC$5=4,'Bilan élève'!AC$2,"")</f>
        <v/>
      </c>
      <c r="H30" s="168"/>
      <c r="I30" s="27" t="str">
        <f>IF('Bilan élève'!AC$6=1,'Bilan élève'!AC$2,"")</f>
        <v/>
      </c>
      <c r="J30" s="27" t="str">
        <f>IF('Bilan élève'!AC$6=2,'Bilan élève'!AC$2,"")</f>
        <v/>
      </c>
      <c r="K30" s="27" t="str">
        <f>IF('Bilan élève'!AC$6=3,'Bilan élève'!AC$2,"")</f>
        <v/>
      </c>
      <c r="L30" s="27" t="str">
        <f>IF('Bilan élève'!AC$6=4,'Bilan élève'!AC$2,"")</f>
        <v/>
      </c>
      <c r="M30" s="172"/>
      <c r="N30" s="98" t="str">
        <f>IF('Bilan élève'!AC$7=1,'Bilan élève'!AC$2,"")</f>
        <v/>
      </c>
      <c r="O30" s="98" t="str">
        <f>IF('Bilan élève'!AC$7=2,'Bilan élève'!AC$2,"")</f>
        <v/>
      </c>
      <c r="P30" s="98" t="str">
        <f>IF('Bilan élève'!AC$7=3,'Bilan élève'!AC$2,"")</f>
        <v/>
      </c>
      <c r="Q30" s="98" t="str">
        <f>IF('Bilan élève'!AC$7=4,'Bilan élève'!AC$2,"")</f>
        <v/>
      </c>
      <c r="R30" s="168"/>
      <c r="S30" s="98" t="str">
        <f>IF('Bilan élève'!AC$8=1,'Bilan élève'!AC$2,"")</f>
        <v/>
      </c>
      <c r="T30" s="98" t="str">
        <f>IF('Bilan élève'!AC$8=2,'Bilan élève'!AC$2,"")</f>
        <v/>
      </c>
      <c r="U30" s="98" t="str">
        <f>IF('Bilan élève'!AC$8=3,'Bilan élève'!AC$2,"")</f>
        <v/>
      </c>
      <c r="V30" s="98" t="str">
        <f>IF('Bilan élève'!AC$8=4,'Bilan élève'!AC$2,"")</f>
        <v/>
      </c>
      <c r="W30" s="168"/>
      <c r="X30" s="98" t="str">
        <f>IF('Bilan élève'!AC$9=1,'Bilan élève'!AC$2,"")</f>
        <v/>
      </c>
      <c r="Y30" s="98" t="str">
        <f>IF('Bilan élève'!AC$9=2,'Bilan élève'!AC$2,"")</f>
        <v/>
      </c>
      <c r="Z30" s="98" t="str">
        <f>IF('Bilan élève'!AC$9=3,'Bilan élève'!AC$2,"")</f>
        <v/>
      </c>
      <c r="AA30" s="98" t="str">
        <f>IF('Bilan élève'!AC$9=4,'Bilan élève'!AC$2,"")</f>
        <v/>
      </c>
    </row>
    <row r="31" spans="1:27" ht="14.25" customHeight="1" x14ac:dyDescent="0.2">
      <c r="A31" s="16">
        <v>28</v>
      </c>
      <c r="B31" s="170"/>
      <c r="C31" s="173"/>
      <c r="D31" s="27" t="str">
        <f>IF('Bilan élève'!AD$5=1,'Bilan élève'!AD$2,"")</f>
        <v/>
      </c>
      <c r="E31" s="27" t="str">
        <f>IF('Bilan élève'!AD$5=2,'Bilan élève'!AD$2,"")</f>
        <v/>
      </c>
      <c r="F31" s="27" t="str">
        <f>IF('Bilan élève'!AD$5=3,'Bilan élève'!AD$2,"")</f>
        <v/>
      </c>
      <c r="G31" s="27" t="str">
        <f>IF('Bilan élève'!AD$5=4,'Bilan élève'!AD$2,"")</f>
        <v/>
      </c>
      <c r="H31" s="168"/>
      <c r="I31" s="27" t="str">
        <f>IF('Bilan élève'!AD$6=1,'Bilan élève'!AD$2,"")</f>
        <v/>
      </c>
      <c r="J31" s="27" t="str">
        <f>IF('Bilan élève'!AD$6=2,'Bilan élève'!AD$2,"")</f>
        <v/>
      </c>
      <c r="K31" s="27" t="str">
        <f>IF('Bilan élève'!AD$6=3,'Bilan élève'!AD$2,"")</f>
        <v/>
      </c>
      <c r="L31" s="27" t="str">
        <f>IF('Bilan élève'!AD$6=4,'Bilan élève'!AD$2,"")</f>
        <v/>
      </c>
      <c r="M31" s="172"/>
      <c r="N31" s="98" t="str">
        <f>IF('Bilan élève'!AD$7=1,'Bilan élève'!AD$2,"")</f>
        <v/>
      </c>
      <c r="O31" s="98" t="str">
        <f>IF('Bilan élève'!AD$7=2,'Bilan élève'!AD$2,"")</f>
        <v/>
      </c>
      <c r="P31" s="98" t="str">
        <f>IF('Bilan élève'!AD$7=3,'Bilan élève'!AD$2,"")</f>
        <v/>
      </c>
      <c r="Q31" s="98" t="str">
        <f>IF('Bilan élève'!AD$7=4,'Bilan élève'!AD$2,"")</f>
        <v/>
      </c>
      <c r="R31" s="168"/>
      <c r="S31" s="98" t="str">
        <f>IF('Bilan élève'!AD$8=1,'Bilan élève'!AD$2,"")</f>
        <v/>
      </c>
      <c r="T31" s="98" t="str">
        <f>IF('Bilan élève'!AD$8=2,'Bilan élève'!AD$2,"")</f>
        <v/>
      </c>
      <c r="U31" s="98" t="str">
        <f>IF('Bilan élève'!AD$8=3,'Bilan élève'!AD$2,"")</f>
        <v/>
      </c>
      <c r="V31" s="98" t="str">
        <f>IF('Bilan élève'!AD$8=4,'Bilan élève'!AD$2,"")</f>
        <v/>
      </c>
      <c r="W31" s="168"/>
      <c r="X31" s="98" t="str">
        <f>IF('Bilan élève'!AD$9=1,'Bilan élève'!AD$2,"")</f>
        <v/>
      </c>
      <c r="Y31" s="98" t="str">
        <f>IF('Bilan élève'!AD$9=2,'Bilan élève'!AD$2,"")</f>
        <v/>
      </c>
      <c r="Z31" s="98" t="str">
        <f>IF('Bilan élève'!AD$9=3,'Bilan élève'!AD$2,"")</f>
        <v/>
      </c>
      <c r="AA31" s="98" t="str">
        <f>IF('Bilan élève'!AD$9=4,'Bilan élève'!AD$2,"")</f>
        <v/>
      </c>
    </row>
    <row r="32" spans="1:27" ht="14.25" customHeight="1" x14ac:dyDescent="0.2">
      <c r="A32" s="16">
        <v>29</v>
      </c>
      <c r="B32" s="170"/>
      <c r="C32" s="173"/>
      <c r="D32" s="27" t="str">
        <f>IF('Bilan élève'!AE$5=1,'Bilan élève'!AE$2,"")</f>
        <v/>
      </c>
      <c r="E32" s="27" t="str">
        <f>IF('Bilan élève'!AE$5=2,'Bilan élève'!AE$2,"")</f>
        <v/>
      </c>
      <c r="F32" s="27" t="str">
        <f>IF('Bilan élève'!AE$5=3,'Bilan élève'!AE$2,"")</f>
        <v/>
      </c>
      <c r="G32" s="27" t="str">
        <f>IF('Bilan élève'!AE$5=4,'Bilan élève'!AE$2,"")</f>
        <v/>
      </c>
      <c r="H32" s="168"/>
      <c r="I32" s="27" t="str">
        <f>IF('Bilan élève'!AE$6=1,'Bilan élève'!AE$2,"")</f>
        <v/>
      </c>
      <c r="J32" s="27" t="str">
        <f>IF('Bilan élève'!AE$6=2,'Bilan élève'!AE$2,"")</f>
        <v/>
      </c>
      <c r="K32" s="27" t="str">
        <f>IF('Bilan élève'!AE$6=3,'Bilan élève'!AE$2,"")</f>
        <v/>
      </c>
      <c r="L32" s="27" t="str">
        <f>IF('Bilan élève'!AE$6=4,'Bilan élève'!AE$2,"")</f>
        <v/>
      </c>
      <c r="M32" s="172"/>
      <c r="N32" s="98" t="str">
        <f>IF('Bilan élève'!AE$7=1,'Bilan élève'!AE$2,"")</f>
        <v/>
      </c>
      <c r="O32" s="98" t="str">
        <f>IF('Bilan élève'!AE$7=2,'Bilan élève'!AE$2,"")</f>
        <v/>
      </c>
      <c r="P32" s="98" t="str">
        <f>IF('Bilan élève'!AE$7=3,'Bilan élève'!AE$2,"")</f>
        <v/>
      </c>
      <c r="Q32" s="98" t="str">
        <f>IF('Bilan élève'!AE$7=4,'Bilan élève'!AE$2,"")</f>
        <v/>
      </c>
      <c r="R32" s="168"/>
      <c r="S32" s="98" t="str">
        <f>IF('Bilan élève'!AE$8=1,'Bilan élève'!AE$2,"")</f>
        <v/>
      </c>
      <c r="T32" s="98" t="str">
        <f>IF('Bilan élève'!AE$8=2,'Bilan élève'!AE$2,"")</f>
        <v/>
      </c>
      <c r="U32" s="98" t="str">
        <f>IF('Bilan élève'!AE$8=3,'Bilan élève'!AE$2,"")</f>
        <v/>
      </c>
      <c r="V32" s="98" t="str">
        <f>IF('Bilan élève'!AE$8=4,'Bilan élève'!AE$2,"")</f>
        <v/>
      </c>
      <c r="W32" s="168"/>
      <c r="X32" s="98" t="str">
        <f>IF('Bilan élève'!AE$9=1,'Bilan élève'!AE$2,"")</f>
        <v/>
      </c>
      <c r="Y32" s="98" t="str">
        <f>IF('Bilan élève'!AE$9=2,'Bilan élève'!AE$2,"")</f>
        <v/>
      </c>
      <c r="Z32" s="98" t="str">
        <f>IF('Bilan élève'!AE$9=3,'Bilan élève'!AE$2,"")</f>
        <v/>
      </c>
      <c r="AA32" s="98" t="str">
        <f>IF('Bilan élève'!AE$9=4,'Bilan élève'!AE$2,"")</f>
        <v/>
      </c>
    </row>
    <row r="33" spans="1:27" ht="14.25" customHeight="1" x14ac:dyDescent="0.2">
      <c r="A33" s="16">
        <v>30</v>
      </c>
      <c r="B33" s="170"/>
      <c r="C33" s="173"/>
      <c r="D33" s="27" t="str">
        <f>IF('Bilan élève'!AF$5=1,'Bilan élève'!AF$2,"")</f>
        <v/>
      </c>
      <c r="E33" s="27" t="str">
        <f>IF('Bilan élève'!AF$5=2,'Bilan élève'!AF$2,"")</f>
        <v/>
      </c>
      <c r="F33" s="27" t="str">
        <f>IF('Bilan élève'!AF$5=3,'Bilan élève'!AF$2,"")</f>
        <v/>
      </c>
      <c r="G33" s="27" t="str">
        <f>IF('Bilan élève'!AF$5=4,'Bilan élève'!AF$2,"")</f>
        <v/>
      </c>
      <c r="H33" s="168"/>
      <c r="I33" s="27" t="str">
        <f>IF('Bilan élève'!AF$6=1,'Bilan élève'!AF$2,"")</f>
        <v/>
      </c>
      <c r="J33" s="27" t="str">
        <f>IF('Bilan élève'!AF$6=2,'Bilan élève'!AF$2,"")</f>
        <v/>
      </c>
      <c r="K33" s="27" t="str">
        <f>IF('Bilan élève'!AF$6=3,'Bilan élève'!AF$2,"")</f>
        <v/>
      </c>
      <c r="L33" s="27" t="str">
        <f>IF('Bilan élève'!AF$6=4,'Bilan élève'!AF$2,"")</f>
        <v/>
      </c>
      <c r="M33" s="172"/>
      <c r="N33" s="98" t="str">
        <f>IF('Bilan élève'!AF$7=1,'Bilan élève'!AF$2,"")</f>
        <v/>
      </c>
      <c r="O33" s="98" t="str">
        <f>IF('Bilan élève'!AF$7=2,'Bilan élève'!AF$2,"")</f>
        <v/>
      </c>
      <c r="P33" s="98" t="str">
        <f>IF('Bilan élève'!AF$7=3,'Bilan élève'!AF$2,"")</f>
        <v/>
      </c>
      <c r="Q33" s="98" t="str">
        <f>IF('Bilan élève'!AF$7=4,'Bilan élève'!AF$2,"")</f>
        <v/>
      </c>
      <c r="R33" s="168"/>
      <c r="S33" s="98" t="str">
        <f>IF('Bilan élève'!AF$8=1,'Bilan élève'!AF$2,"")</f>
        <v/>
      </c>
      <c r="T33" s="98" t="str">
        <f>IF('Bilan élève'!AF$8=2,'Bilan élève'!AF$2,"")</f>
        <v/>
      </c>
      <c r="U33" s="98" t="str">
        <f>IF('Bilan élève'!AF$8=3,'Bilan élève'!AF$2,"")</f>
        <v/>
      </c>
      <c r="V33" s="98" t="str">
        <f>IF('Bilan élève'!AF$8=4,'Bilan élève'!AF$2,"")</f>
        <v/>
      </c>
      <c r="W33" s="168"/>
      <c r="X33" s="98" t="str">
        <f>IF('Bilan élève'!AF$9=1,'Bilan élève'!AF$2,"")</f>
        <v/>
      </c>
      <c r="Y33" s="98" t="str">
        <f>IF('Bilan élève'!AF$9=2,'Bilan élève'!AF$2,"")</f>
        <v/>
      </c>
      <c r="Z33" s="98" t="str">
        <f>IF('Bilan élève'!AF$9=3,'Bilan élève'!AF$2,"")</f>
        <v/>
      </c>
      <c r="AA33" s="98" t="str">
        <f>IF('Bilan élève'!AF$9=4,'Bilan élève'!AF$2,"")</f>
        <v/>
      </c>
    </row>
    <row r="34" spans="1:27" x14ac:dyDescent="0.2">
      <c r="E34" s="16"/>
    </row>
    <row r="37" spans="1:27" x14ac:dyDescent="0.2">
      <c r="S37" s="101"/>
    </row>
    <row r="38" spans="1:27" x14ac:dyDescent="0.2">
      <c r="S38" s="101"/>
    </row>
    <row r="39" spans="1:27" x14ac:dyDescent="0.2">
      <c r="S39" s="101"/>
    </row>
  </sheetData>
  <sheetProtection password="C82B" sheet="1" objects="1" scenarios="1"/>
  <mergeCells count="11">
    <mergeCell ref="B1:B33"/>
    <mergeCell ref="D1:G2"/>
    <mergeCell ref="H1:H33"/>
    <mergeCell ref="I1:L2"/>
    <mergeCell ref="M1:M33"/>
    <mergeCell ref="C2:C33"/>
    <mergeCell ref="N1:Q2"/>
    <mergeCell ref="R1:R33"/>
    <mergeCell ref="S1:V2"/>
    <mergeCell ref="W1:W33"/>
    <mergeCell ref="X1:AA2"/>
  </mergeCells>
  <pageMargins left="0.23622047244094491" right="0.23622047244094491" top="0.74803149606299213" bottom="0.74803149606299213" header="0.31496062992125984" footer="0.31496062992125984"/>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P33"/>
  <sheetViews>
    <sheetView topLeftCell="A2" workbookViewId="0">
      <selection sqref="A1:A33"/>
    </sheetView>
  </sheetViews>
  <sheetFormatPr baseColWidth="10" defaultRowHeight="15" x14ac:dyDescent="0.25"/>
  <cols>
    <col min="1" max="1" width="5.7109375" style="34" customWidth="1"/>
    <col min="2" max="2" width="5.7109375" style="102" customWidth="1"/>
    <col min="3" max="6" width="15.28515625" style="29" customWidth="1"/>
    <col min="7" max="7" width="1.5703125" style="34" customWidth="1"/>
    <col min="8" max="11" width="15.28515625" style="100" customWidth="1"/>
    <col min="12" max="12" width="7.140625" style="102" customWidth="1"/>
    <col min="13" max="15" width="15.28515625" style="29" customWidth="1"/>
    <col min="16" max="16" width="15.28515625" style="30" customWidth="1"/>
    <col min="17" max="16384" width="11.42578125" style="16"/>
  </cols>
  <sheetData>
    <row r="1" spans="1:16" ht="14.25" hidden="1" customHeight="1" x14ac:dyDescent="0.2">
      <c r="A1" s="180" t="s">
        <v>60</v>
      </c>
      <c r="B1" s="103"/>
      <c r="C1" s="182" t="s">
        <v>99</v>
      </c>
      <c r="D1" s="182"/>
      <c r="E1" s="182"/>
      <c r="F1" s="183"/>
      <c r="G1" s="167"/>
      <c r="H1" s="182" t="s">
        <v>98</v>
      </c>
      <c r="I1" s="182"/>
      <c r="J1" s="182"/>
      <c r="K1" s="183"/>
      <c r="L1" s="186" t="s">
        <v>105</v>
      </c>
      <c r="M1" s="174" t="s">
        <v>106</v>
      </c>
      <c r="N1" s="175"/>
      <c r="O1" s="175"/>
      <c r="P1" s="176"/>
    </row>
    <row r="2" spans="1:16" ht="30" customHeight="1" x14ac:dyDescent="0.2">
      <c r="A2" s="181"/>
      <c r="B2" s="188" t="s">
        <v>75</v>
      </c>
      <c r="C2" s="184"/>
      <c r="D2" s="184"/>
      <c r="E2" s="184"/>
      <c r="F2" s="185"/>
      <c r="G2" s="168"/>
      <c r="H2" s="184"/>
      <c r="I2" s="184"/>
      <c r="J2" s="184"/>
      <c r="K2" s="185"/>
      <c r="L2" s="187"/>
      <c r="M2" s="177"/>
      <c r="N2" s="178"/>
      <c r="O2" s="178"/>
      <c r="P2" s="179"/>
    </row>
    <row r="3" spans="1:16" ht="14.25" x14ac:dyDescent="0.2">
      <c r="A3" s="181"/>
      <c r="B3" s="188"/>
      <c r="C3" s="21" t="s">
        <v>34</v>
      </c>
      <c r="D3" s="18" t="s">
        <v>35</v>
      </c>
      <c r="E3" s="19" t="s">
        <v>36</v>
      </c>
      <c r="F3" s="20" t="s">
        <v>37</v>
      </c>
      <c r="G3" s="168"/>
      <c r="H3" s="96" t="s">
        <v>34</v>
      </c>
      <c r="I3" s="93" t="s">
        <v>35</v>
      </c>
      <c r="J3" s="94" t="s">
        <v>36</v>
      </c>
      <c r="K3" s="95" t="s">
        <v>37</v>
      </c>
      <c r="L3" s="187"/>
      <c r="M3" s="21" t="s">
        <v>34</v>
      </c>
      <c r="N3" s="18" t="s">
        <v>35</v>
      </c>
      <c r="O3" s="19" t="s">
        <v>36</v>
      </c>
      <c r="P3" s="22" t="s">
        <v>37</v>
      </c>
    </row>
    <row r="4" spans="1:16" ht="14.25" customHeight="1" x14ac:dyDescent="0.2">
      <c r="A4" s="181"/>
      <c r="B4" s="188"/>
      <c r="C4" s="28" t="str">
        <f>IF('Bilan élève'!C$12=1,'Bilan élève'!C$2,"")</f>
        <v/>
      </c>
      <c r="D4" s="28" t="str">
        <f>IF('Bilan élève'!C$12=2,'Bilan élève'!C$2,"")</f>
        <v/>
      </c>
      <c r="E4" s="28" t="str">
        <f>IF('Bilan élève'!C$12=3,'Bilan élève'!C$2,"")</f>
        <v/>
      </c>
      <c r="F4" s="28" t="str">
        <f>IF('Bilan élève'!C$12=4,'Bilan élève'!C$2,"")</f>
        <v/>
      </c>
      <c r="G4" s="168"/>
      <c r="H4" s="99" t="str">
        <f>IF('Bilan élève'!C$13=1,'Bilan élève'!C$2,"")</f>
        <v/>
      </c>
      <c r="I4" s="99" t="str">
        <f>IF('Bilan élève'!C$13=2,'Bilan élève'!C$2,"")</f>
        <v/>
      </c>
      <c r="J4" s="99" t="str">
        <f>IF('Bilan élève'!C$13=3,'Bilan élève'!C$2,"")</f>
        <v/>
      </c>
      <c r="K4" s="99" t="str">
        <f>IF('Bilan élève'!C$13=4,'Bilan élève'!C$2,"")</f>
        <v/>
      </c>
      <c r="L4" s="187"/>
      <c r="M4" s="28" t="str">
        <f>IF('Bilan élève'!C$14=1,'Bilan élève'!C$2,"")</f>
        <v/>
      </c>
      <c r="N4" s="28" t="str">
        <f>IF('Bilan élève'!C$14=2,'Bilan élève'!C$2,"")</f>
        <v/>
      </c>
      <c r="O4" s="28" t="str">
        <f>IF('Bilan élève'!C$14=3,'Bilan élève'!C$2,"")</f>
        <v/>
      </c>
      <c r="P4" s="28" t="str">
        <f>IF('Bilan élève'!C$14=4,'Bilan élève'!C$2,"")</f>
        <v/>
      </c>
    </row>
    <row r="5" spans="1:16" ht="14.25" customHeight="1" x14ac:dyDescent="0.2">
      <c r="A5" s="181"/>
      <c r="B5" s="188"/>
      <c r="C5" s="28" t="str">
        <f>IF('Bilan élève'!D$12=1,'Bilan élève'!D$2,"")</f>
        <v/>
      </c>
      <c r="D5" s="28" t="str">
        <f>IF('Bilan élève'!D$12=2,'Bilan élève'!D$2,"")</f>
        <v/>
      </c>
      <c r="E5" s="28" t="str">
        <f>IF('Bilan élève'!D$12=3,'Bilan élève'!D$2,"")</f>
        <v/>
      </c>
      <c r="F5" s="28" t="str">
        <f>IF('Bilan élève'!D$12=4,'Bilan élève'!D$2,"")</f>
        <v/>
      </c>
      <c r="G5" s="168"/>
      <c r="H5" s="99" t="str">
        <f>IF('Bilan élève'!D$13=1,'Bilan élève'!D$2,"")</f>
        <v/>
      </c>
      <c r="I5" s="99" t="str">
        <f>IF('Bilan élève'!D$13=2,'Bilan élève'!D$2,"")</f>
        <v/>
      </c>
      <c r="J5" s="99" t="str">
        <f>IF('Bilan élève'!D$13=3,'Bilan élève'!D$2,"")</f>
        <v/>
      </c>
      <c r="K5" s="99" t="str">
        <f>IF('Bilan élève'!D$13=4,'Bilan élève'!D$2,"")</f>
        <v/>
      </c>
      <c r="L5" s="187"/>
      <c r="M5" s="28" t="str">
        <f>IF('Bilan élève'!D$14=1,'Bilan élève'!D$2,"")</f>
        <v/>
      </c>
      <c r="N5" s="28" t="str">
        <f>IF('Bilan élève'!D$14=2,'Bilan élève'!D$2,"")</f>
        <v/>
      </c>
      <c r="O5" s="28" t="str">
        <f>IF('Bilan élève'!D$14=3,'Bilan élève'!D$2,"")</f>
        <v/>
      </c>
      <c r="P5" s="28" t="str">
        <f>IF('Bilan élève'!D$14=4,'Bilan élève'!D$2,"")</f>
        <v/>
      </c>
    </row>
    <row r="6" spans="1:16" ht="14.25" customHeight="1" x14ac:dyDescent="0.2">
      <c r="A6" s="181"/>
      <c r="B6" s="188"/>
      <c r="C6" s="28" t="str">
        <f>IF('Bilan élève'!E$12=1,'Bilan élève'!E$2,"")</f>
        <v/>
      </c>
      <c r="D6" s="28" t="str">
        <f>IF('Bilan élève'!E$12=2,'Bilan élève'!E$2,"")</f>
        <v/>
      </c>
      <c r="E6" s="28" t="str">
        <f>IF('Bilan élève'!E$12=3,'Bilan élève'!E$2,"")</f>
        <v/>
      </c>
      <c r="F6" s="28" t="str">
        <f>IF('Bilan élève'!E$12=4,'Bilan élève'!E$2,"")</f>
        <v/>
      </c>
      <c r="G6" s="168"/>
      <c r="H6" s="99" t="str">
        <f>IF('Bilan élève'!E$13=1,'Bilan élève'!E$2,"")</f>
        <v/>
      </c>
      <c r="I6" s="99" t="str">
        <f>IF('Bilan élève'!E$13=2,'Bilan élève'!E$2,"")</f>
        <v/>
      </c>
      <c r="J6" s="99" t="str">
        <f>IF('Bilan élève'!E$13=3,'Bilan élève'!E$2,"")</f>
        <v/>
      </c>
      <c r="K6" s="99" t="str">
        <f>IF('Bilan élève'!E$13=4,'Bilan élève'!E$2,"")</f>
        <v/>
      </c>
      <c r="L6" s="187"/>
      <c r="M6" s="28" t="str">
        <f>IF('Bilan élève'!E$14=1,'Bilan élève'!E$2,"")</f>
        <v/>
      </c>
      <c r="N6" s="28" t="str">
        <f>IF('Bilan élève'!E$14=2,'Bilan élève'!E$2,"")</f>
        <v/>
      </c>
      <c r="O6" s="28" t="str">
        <f>IF('Bilan élève'!E$14=3,'Bilan élève'!E$2,"")</f>
        <v/>
      </c>
      <c r="P6" s="28" t="str">
        <f>IF('Bilan élève'!E$14=4,'Bilan élève'!E$2,"")</f>
        <v/>
      </c>
    </row>
    <row r="7" spans="1:16" ht="14.25" customHeight="1" x14ac:dyDescent="0.2">
      <c r="A7" s="181"/>
      <c r="B7" s="188"/>
      <c r="C7" s="28" t="str">
        <f>IF('Bilan élève'!F$12=1,'Bilan élève'!F$2,"")</f>
        <v/>
      </c>
      <c r="D7" s="28" t="str">
        <f>IF('Bilan élève'!F$12=2,'Bilan élève'!F$2,"")</f>
        <v/>
      </c>
      <c r="E7" s="28" t="str">
        <f>IF('Bilan élève'!F$12=3,'Bilan élève'!F$2,"")</f>
        <v/>
      </c>
      <c r="F7" s="28" t="str">
        <f>IF('Bilan élève'!F$12=4,'Bilan élève'!F$2,"")</f>
        <v/>
      </c>
      <c r="G7" s="168"/>
      <c r="H7" s="99" t="str">
        <f>IF('Bilan élève'!F$13=1,'Bilan élève'!F$2,"")</f>
        <v/>
      </c>
      <c r="I7" s="99" t="str">
        <f>IF('Bilan élève'!F$13=2,'Bilan élève'!F$2,"")</f>
        <v/>
      </c>
      <c r="J7" s="99" t="str">
        <f>IF('Bilan élève'!F$13=3,'Bilan élève'!F$2,"")</f>
        <v/>
      </c>
      <c r="K7" s="99" t="str">
        <f>IF('Bilan élève'!F$13=4,'Bilan élève'!F$2,"")</f>
        <v/>
      </c>
      <c r="L7" s="187"/>
      <c r="M7" s="28" t="str">
        <f>IF('Bilan élève'!F$14=1,'Bilan élève'!F$2,"")</f>
        <v/>
      </c>
      <c r="N7" s="28" t="str">
        <f>IF('Bilan élève'!F$14=2,'Bilan élève'!F$2,"")</f>
        <v/>
      </c>
      <c r="O7" s="28" t="str">
        <f>IF('Bilan élève'!F$14=3,'Bilan élève'!F$2,"")</f>
        <v/>
      </c>
      <c r="P7" s="28" t="str">
        <f>IF('Bilan élève'!F$14=4,'Bilan élève'!F$2,"")</f>
        <v/>
      </c>
    </row>
    <row r="8" spans="1:16" ht="14.25" customHeight="1" x14ac:dyDescent="0.2">
      <c r="A8" s="181"/>
      <c r="B8" s="188"/>
      <c r="C8" s="28" t="str">
        <f>IF('Bilan élève'!G$12=1,'Bilan élève'!G$2,"")</f>
        <v/>
      </c>
      <c r="D8" s="28" t="str">
        <f>IF('Bilan élève'!G$12=2,'Bilan élève'!G$2,"")</f>
        <v/>
      </c>
      <c r="E8" s="28" t="str">
        <f>IF('Bilan élève'!G$12=3,'Bilan élève'!G$2,"")</f>
        <v/>
      </c>
      <c r="F8" s="28" t="str">
        <f>IF('Bilan élève'!G$12=4,'Bilan élève'!G$2,"")</f>
        <v/>
      </c>
      <c r="G8" s="168"/>
      <c r="H8" s="99" t="str">
        <f>IF('Bilan élève'!G$13=1,'Bilan élève'!G$2,"")</f>
        <v/>
      </c>
      <c r="I8" s="99" t="str">
        <f>IF('Bilan élève'!G$13=2,'Bilan élève'!G$2,"")</f>
        <v/>
      </c>
      <c r="J8" s="99" t="str">
        <f>IF('Bilan élève'!G$13=3,'Bilan élève'!G$2,"")</f>
        <v/>
      </c>
      <c r="K8" s="99" t="str">
        <f>IF('Bilan élève'!G$13=4,'Bilan élève'!G$2,"")</f>
        <v/>
      </c>
      <c r="L8" s="187"/>
      <c r="M8" s="28" t="str">
        <f>IF('Bilan élève'!G$14=1,'Bilan élève'!G$2,"")</f>
        <v/>
      </c>
      <c r="N8" s="28" t="str">
        <f>IF('Bilan élève'!G$14=2,'Bilan élève'!G$2,"")</f>
        <v/>
      </c>
      <c r="O8" s="28" t="str">
        <f>IF('Bilan élève'!G$14=3,'Bilan élève'!G$2,"")</f>
        <v/>
      </c>
      <c r="P8" s="28" t="str">
        <f>IF('Bilan élève'!G$14=4,'Bilan élève'!G$2,"")</f>
        <v/>
      </c>
    </row>
    <row r="9" spans="1:16" ht="14.25" customHeight="1" x14ac:dyDescent="0.2">
      <c r="A9" s="181"/>
      <c r="B9" s="188"/>
      <c r="C9" s="28" t="str">
        <f>IF('Bilan élève'!H$12=1,'Bilan élève'!H$2,"")</f>
        <v/>
      </c>
      <c r="D9" s="28" t="str">
        <f>IF('Bilan élève'!H$12=2,'Bilan élève'!H$2,"")</f>
        <v/>
      </c>
      <c r="E9" s="28" t="str">
        <f>IF('Bilan élève'!H$12=3,'Bilan élève'!H$2,"")</f>
        <v/>
      </c>
      <c r="F9" s="28" t="str">
        <f>IF('Bilan élève'!H$12=4,'Bilan élève'!H$2,"")</f>
        <v/>
      </c>
      <c r="G9" s="168"/>
      <c r="H9" s="99" t="str">
        <f>IF('Bilan élève'!H$13=1,'Bilan élève'!H$2,"")</f>
        <v/>
      </c>
      <c r="I9" s="99" t="str">
        <f>IF('Bilan élève'!H$13=2,'Bilan élève'!H$2,"")</f>
        <v/>
      </c>
      <c r="J9" s="99" t="str">
        <f>IF('Bilan élève'!H$13=3,'Bilan élève'!H$2,"")</f>
        <v/>
      </c>
      <c r="K9" s="99" t="str">
        <f>IF('Bilan élève'!H$13=4,'Bilan élève'!H$2,"")</f>
        <v/>
      </c>
      <c r="L9" s="187"/>
      <c r="M9" s="28" t="str">
        <f>IF('Bilan élève'!H$14=1,'Bilan élève'!H$2,"")</f>
        <v/>
      </c>
      <c r="N9" s="28" t="str">
        <f>IF('Bilan élève'!H$14=2,'Bilan élève'!H$2,"")</f>
        <v/>
      </c>
      <c r="O9" s="28" t="str">
        <f>IF('Bilan élève'!H$14=3,'Bilan élève'!H$2,"")</f>
        <v/>
      </c>
      <c r="P9" s="28" t="str">
        <f>IF('Bilan élève'!H$14=4,'Bilan élève'!H$2,"")</f>
        <v/>
      </c>
    </row>
    <row r="10" spans="1:16" ht="14.25" customHeight="1" x14ac:dyDescent="0.2">
      <c r="A10" s="181"/>
      <c r="B10" s="188"/>
      <c r="C10" s="28" t="str">
        <f>IF('Bilan élève'!I$12=1,'Bilan élève'!I$2,"")</f>
        <v/>
      </c>
      <c r="D10" s="28" t="str">
        <f>IF('Bilan élève'!I$12=2,'Bilan élève'!I$2,"")</f>
        <v/>
      </c>
      <c r="E10" s="28" t="str">
        <f>IF('Bilan élève'!I$12=3,'Bilan élève'!I$2,"")</f>
        <v/>
      </c>
      <c r="F10" s="28" t="str">
        <f>IF('Bilan élève'!I$12=4,'Bilan élève'!I$2,"")</f>
        <v/>
      </c>
      <c r="G10" s="168"/>
      <c r="H10" s="99" t="str">
        <f>IF('Bilan élève'!I$13=1,'Bilan élève'!I$2,"")</f>
        <v/>
      </c>
      <c r="I10" s="99" t="str">
        <f>IF('Bilan élève'!I$13=2,'Bilan élève'!I$2,"")</f>
        <v/>
      </c>
      <c r="J10" s="99" t="str">
        <f>IF('Bilan élève'!I$13=3,'Bilan élève'!I$2,"")</f>
        <v/>
      </c>
      <c r="K10" s="99" t="str">
        <f>IF('Bilan élève'!I$13=4,'Bilan élève'!I$2,"")</f>
        <v/>
      </c>
      <c r="L10" s="187"/>
      <c r="M10" s="28" t="str">
        <f>IF('Bilan élève'!I$14=1,'Bilan élève'!I$2,"")</f>
        <v/>
      </c>
      <c r="N10" s="28" t="str">
        <f>IF('Bilan élève'!I$14=2,'Bilan élève'!I$2,"")</f>
        <v/>
      </c>
      <c r="O10" s="28" t="str">
        <f>IF('Bilan élève'!I$14=3,'Bilan élève'!I$2,"")</f>
        <v/>
      </c>
      <c r="P10" s="28" t="str">
        <f>IF('Bilan élève'!I$14=4,'Bilan élève'!I$2,"")</f>
        <v/>
      </c>
    </row>
    <row r="11" spans="1:16" ht="14.25" customHeight="1" x14ac:dyDescent="0.2">
      <c r="A11" s="181"/>
      <c r="B11" s="188"/>
      <c r="C11" s="28" t="str">
        <f>IF('Bilan élève'!J$12=1,'Bilan élève'!J$2,"")</f>
        <v/>
      </c>
      <c r="D11" s="28" t="str">
        <f>IF('Bilan élève'!J$12=2,'Bilan élève'!J$2,"")</f>
        <v/>
      </c>
      <c r="E11" s="28" t="str">
        <f>IF('Bilan élève'!J$12=3,'Bilan élève'!J$2,"")</f>
        <v/>
      </c>
      <c r="F11" s="28" t="str">
        <f>IF('Bilan élève'!J$12=4,'Bilan élève'!J$2,"")</f>
        <v/>
      </c>
      <c r="G11" s="168"/>
      <c r="H11" s="99" t="str">
        <f>IF('Bilan élève'!J$13=1,'Bilan élève'!J$2,"")</f>
        <v/>
      </c>
      <c r="I11" s="99" t="str">
        <f>IF('Bilan élève'!J$13=2,'Bilan élève'!J$2,"")</f>
        <v/>
      </c>
      <c r="J11" s="99" t="str">
        <f>IF('Bilan élève'!J$13=3,'Bilan élève'!J$2,"")</f>
        <v/>
      </c>
      <c r="K11" s="99" t="str">
        <f>IF('Bilan élève'!J$13=4,'Bilan élève'!J$2,"")</f>
        <v/>
      </c>
      <c r="L11" s="187"/>
      <c r="M11" s="28" t="str">
        <f>IF('Bilan élève'!J$14=1,'Bilan élève'!J$2,"")</f>
        <v/>
      </c>
      <c r="N11" s="28" t="str">
        <f>IF('Bilan élève'!J$14=2,'Bilan élève'!J$2,"")</f>
        <v/>
      </c>
      <c r="O11" s="28" t="str">
        <f>IF('Bilan élève'!J$14=3,'Bilan élève'!J$2,"")</f>
        <v/>
      </c>
      <c r="P11" s="28" t="str">
        <f>IF('Bilan élève'!J$14=4,'Bilan élève'!J$2,"")</f>
        <v/>
      </c>
    </row>
    <row r="12" spans="1:16" ht="14.25" customHeight="1" x14ac:dyDescent="0.2">
      <c r="A12" s="181"/>
      <c r="B12" s="188"/>
      <c r="C12" s="28" t="str">
        <f>IF('Bilan élève'!K$12=1,'Bilan élève'!K$2,"")</f>
        <v/>
      </c>
      <c r="D12" s="28" t="str">
        <f>IF('Bilan élève'!K$12=2,'Bilan élève'!K$2,"")</f>
        <v/>
      </c>
      <c r="E12" s="28" t="str">
        <f>IF('Bilan élève'!K$12=3,'Bilan élève'!K$2,"")</f>
        <v/>
      </c>
      <c r="F12" s="28" t="str">
        <f>IF('Bilan élève'!K$12=4,'Bilan élève'!K$2,"")</f>
        <v/>
      </c>
      <c r="G12" s="168"/>
      <c r="H12" s="99" t="str">
        <f>IF('Bilan élève'!K$13=1,'Bilan élève'!K$2,"")</f>
        <v/>
      </c>
      <c r="I12" s="99" t="str">
        <f>IF('Bilan élève'!K$13=2,'Bilan élève'!K$2,"")</f>
        <v/>
      </c>
      <c r="J12" s="99" t="str">
        <f>IF('Bilan élève'!K$13=3,'Bilan élève'!K$2,"")</f>
        <v/>
      </c>
      <c r="K12" s="99" t="str">
        <f>IF('Bilan élève'!K$13=4,'Bilan élève'!K$2,"")</f>
        <v/>
      </c>
      <c r="L12" s="187"/>
      <c r="M12" s="28" t="str">
        <f>IF('Bilan élève'!K$14=1,'Bilan élève'!K$2,"")</f>
        <v/>
      </c>
      <c r="N12" s="28" t="str">
        <f>IF('Bilan élève'!K$14=2,'Bilan élève'!K$2,"")</f>
        <v/>
      </c>
      <c r="O12" s="28" t="str">
        <f>IF('Bilan élève'!K$14=3,'Bilan élève'!K$2,"")</f>
        <v/>
      </c>
      <c r="P12" s="28" t="str">
        <f>IF('Bilan élève'!K$14=4,'Bilan élève'!K$2,"")</f>
        <v/>
      </c>
    </row>
    <row r="13" spans="1:16" ht="14.25" customHeight="1" x14ac:dyDescent="0.2">
      <c r="A13" s="181"/>
      <c r="B13" s="188"/>
      <c r="C13" s="28" t="str">
        <f>IF('Bilan élève'!L$12=1,'Bilan élève'!L$2,"")</f>
        <v/>
      </c>
      <c r="D13" s="28" t="str">
        <f>IF('Bilan élève'!L$12=2,'Bilan élève'!L$2,"")</f>
        <v/>
      </c>
      <c r="E13" s="28" t="str">
        <f>IF('Bilan élève'!L$12=3,'Bilan élève'!L$2,"")</f>
        <v/>
      </c>
      <c r="F13" s="28" t="str">
        <f>IF('Bilan élève'!L$12=4,'Bilan élève'!L$2,"")</f>
        <v/>
      </c>
      <c r="G13" s="168"/>
      <c r="H13" s="99" t="str">
        <f>IF('Bilan élève'!L$13=1,'Bilan élève'!L$2,"")</f>
        <v/>
      </c>
      <c r="I13" s="99" t="str">
        <f>IF('Bilan élève'!L$13=2,'Bilan élève'!L$2,"")</f>
        <v/>
      </c>
      <c r="J13" s="99" t="str">
        <f>IF('Bilan élève'!L$13=3,'Bilan élève'!L$2,"")</f>
        <v/>
      </c>
      <c r="K13" s="99" t="str">
        <f>IF('Bilan élève'!L$13=4,'Bilan élève'!L$2,"")</f>
        <v/>
      </c>
      <c r="L13" s="187"/>
      <c r="M13" s="28" t="str">
        <f>IF('Bilan élève'!L$14=1,'Bilan élève'!L$2,"")</f>
        <v/>
      </c>
      <c r="N13" s="28" t="str">
        <f>IF('Bilan élève'!L$14=2,'Bilan élève'!L$2,"")</f>
        <v/>
      </c>
      <c r="O13" s="28" t="str">
        <f>IF('Bilan élève'!L$14=3,'Bilan élève'!L$2,"")</f>
        <v/>
      </c>
      <c r="P13" s="28" t="str">
        <f>IF('Bilan élève'!L$14=4,'Bilan élève'!L$2,"")</f>
        <v/>
      </c>
    </row>
    <row r="14" spans="1:16" ht="14.25" customHeight="1" x14ac:dyDescent="0.2">
      <c r="A14" s="181"/>
      <c r="B14" s="188"/>
      <c r="C14" s="28" t="str">
        <f>IF('Bilan élève'!M$12=1,'Bilan élève'!M$2,"")</f>
        <v/>
      </c>
      <c r="D14" s="28" t="str">
        <f>IF('Bilan élève'!M$12=2,'Bilan élève'!M$2,"")</f>
        <v/>
      </c>
      <c r="E14" s="28" t="str">
        <f>IF('Bilan élève'!M$12=3,'Bilan élève'!M$2,"")</f>
        <v/>
      </c>
      <c r="F14" s="28" t="str">
        <f>IF('Bilan élève'!M$12=4,'Bilan élève'!M$2,"")</f>
        <v/>
      </c>
      <c r="G14" s="168"/>
      <c r="H14" s="99" t="str">
        <f>IF('Bilan élève'!M$13=1,'Bilan élève'!M$2,"")</f>
        <v/>
      </c>
      <c r="I14" s="99" t="str">
        <f>IF('Bilan élève'!M$13=2,'Bilan élève'!M$2,"")</f>
        <v/>
      </c>
      <c r="J14" s="99" t="str">
        <f>IF('Bilan élève'!M$13=3,'Bilan élève'!M$2,"")</f>
        <v/>
      </c>
      <c r="K14" s="99" t="str">
        <f>IF('Bilan élève'!M$13=4,'Bilan élève'!M$2,"")</f>
        <v/>
      </c>
      <c r="L14" s="187"/>
      <c r="M14" s="28" t="str">
        <f>IF('Bilan élève'!M$14=1,'Bilan élève'!M$2,"")</f>
        <v/>
      </c>
      <c r="N14" s="28" t="str">
        <f>IF('Bilan élève'!M$14=2,'Bilan élève'!M$2,"")</f>
        <v/>
      </c>
      <c r="O14" s="28" t="str">
        <f>IF('Bilan élève'!M$14=3,'Bilan élève'!M$2,"")</f>
        <v/>
      </c>
      <c r="P14" s="28" t="str">
        <f>IF('Bilan élève'!M$14=4,'Bilan élève'!M$2,"")</f>
        <v/>
      </c>
    </row>
    <row r="15" spans="1:16" ht="14.25" customHeight="1" x14ac:dyDescent="0.2">
      <c r="A15" s="181"/>
      <c r="B15" s="188"/>
      <c r="C15" s="28" t="str">
        <f>IF('Bilan élève'!N$12=1,'Bilan élève'!N$2,"")</f>
        <v/>
      </c>
      <c r="D15" s="28" t="str">
        <f>IF('Bilan élève'!N$12=2,'Bilan élève'!N$2,"")</f>
        <v/>
      </c>
      <c r="E15" s="28" t="str">
        <f>IF('Bilan élève'!N$12=3,'Bilan élève'!N$2,"")</f>
        <v/>
      </c>
      <c r="F15" s="28" t="str">
        <f>IF('Bilan élève'!N$12=4,'Bilan élève'!N$2,"")</f>
        <v/>
      </c>
      <c r="G15" s="168"/>
      <c r="H15" s="99" t="str">
        <f>IF('Bilan élève'!N$13=1,'Bilan élève'!N$2,"")</f>
        <v/>
      </c>
      <c r="I15" s="99" t="str">
        <f>IF('Bilan élève'!N$13=2,'Bilan élève'!N$2,"")</f>
        <v/>
      </c>
      <c r="J15" s="99" t="str">
        <f>IF('Bilan élève'!N$13=3,'Bilan élève'!N$2,"")</f>
        <v/>
      </c>
      <c r="K15" s="99" t="str">
        <f>IF('Bilan élève'!N$13=4,'Bilan élève'!N$2,"")</f>
        <v/>
      </c>
      <c r="L15" s="187"/>
      <c r="M15" s="28" t="str">
        <f>IF('Bilan élève'!N$14=1,'Bilan élève'!N$2,"")</f>
        <v/>
      </c>
      <c r="N15" s="28" t="str">
        <f>IF('Bilan élève'!N$14=2,'Bilan élève'!N$2,"")</f>
        <v/>
      </c>
      <c r="O15" s="28" t="str">
        <f>IF('Bilan élève'!N$14=3,'Bilan élève'!N$2,"")</f>
        <v/>
      </c>
      <c r="P15" s="28" t="str">
        <f>IF('Bilan élève'!N$14=4,'Bilan élève'!N$2,"")</f>
        <v/>
      </c>
    </row>
    <row r="16" spans="1:16" ht="14.25" customHeight="1" x14ac:dyDescent="0.2">
      <c r="A16" s="181"/>
      <c r="B16" s="188"/>
      <c r="C16" s="28" t="str">
        <f>IF('Bilan élève'!O$12=1,'Bilan élève'!O$2,"")</f>
        <v/>
      </c>
      <c r="D16" s="28" t="str">
        <f>IF('Bilan élève'!O$12=2,'Bilan élève'!O$2,"")</f>
        <v/>
      </c>
      <c r="E16" s="28" t="str">
        <f>IF('Bilan élève'!O$12=3,'Bilan élève'!O$2,"")</f>
        <v/>
      </c>
      <c r="F16" s="28" t="str">
        <f>IF('Bilan élève'!O$12=4,'Bilan élève'!O$2,"")</f>
        <v/>
      </c>
      <c r="G16" s="168"/>
      <c r="H16" s="99" t="str">
        <f>IF('Bilan élève'!O$13=1,'Bilan élève'!O$2,"")</f>
        <v/>
      </c>
      <c r="I16" s="99" t="str">
        <f>IF('Bilan élève'!O$13=2,'Bilan élève'!O$2,"")</f>
        <v/>
      </c>
      <c r="J16" s="99" t="str">
        <f>IF('Bilan élève'!O$13=3,'Bilan élève'!O$2,"")</f>
        <v/>
      </c>
      <c r="K16" s="99" t="str">
        <f>IF('Bilan élève'!O$13=4,'Bilan élève'!O$2,"")</f>
        <v/>
      </c>
      <c r="L16" s="187"/>
      <c r="M16" s="28" t="str">
        <f>IF('Bilan élève'!O$14=1,'Bilan élève'!O$2,"")</f>
        <v/>
      </c>
      <c r="N16" s="28" t="str">
        <f>IF('Bilan élève'!O$14=2,'Bilan élève'!O$2,"")</f>
        <v/>
      </c>
      <c r="O16" s="28" t="str">
        <f>IF('Bilan élève'!O$14=3,'Bilan élève'!O$2,"")</f>
        <v/>
      </c>
      <c r="P16" s="28" t="str">
        <f>IF('Bilan élève'!O$14=4,'Bilan élève'!O$2,"")</f>
        <v/>
      </c>
    </row>
    <row r="17" spans="1:16" ht="14.25" customHeight="1" x14ac:dyDescent="0.2">
      <c r="A17" s="181"/>
      <c r="B17" s="188"/>
      <c r="C17" s="28" t="str">
        <f>IF('Bilan élève'!P$12=1,'Bilan élève'!P$2,"")</f>
        <v/>
      </c>
      <c r="D17" s="28" t="str">
        <f>IF('Bilan élève'!P$12=2,'Bilan élève'!P$2,"")</f>
        <v/>
      </c>
      <c r="E17" s="28" t="str">
        <f>IF('Bilan élève'!P$12=3,'Bilan élève'!P$2,"")</f>
        <v/>
      </c>
      <c r="F17" s="28" t="str">
        <f>IF('Bilan élève'!P$12=4,'Bilan élève'!P$2,"")</f>
        <v/>
      </c>
      <c r="G17" s="168"/>
      <c r="H17" s="99" t="str">
        <f>IF('Bilan élève'!P$13=1,'Bilan élève'!P$2,"")</f>
        <v/>
      </c>
      <c r="I17" s="99" t="str">
        <f>IF('Bilan élève'!P$13=2,'Bilan élève'!P$2,"")</f>
        <v/>
      </c>
      <c r="J17" s="99" t="str">
        <f>IF('Bilan élève'!P$13=3,'Bilan élève'!P$2,"")</f>
        <v/>
      </c>
      <c r="K17" s="99" t="str">
        <f>IF('Bilan élève'!P$13=4,'Bilan élève'!P$2,"")</f>
        <v/>
      </c>
      <c r="L17" s="187"/>
      <c r="M17" s="28" t="str">
        <f>IF('Bilan élève'!P$14=1,'Bilan élève'!P$2,"")</f>
        <v/>
      </c>
      <c r="N17" s="28" t="str">
        <f>IF('Bilan élève'!P$14=2,'Bilan élève'!P$2,"")</f>
        <v/>
      </c>
      <c r="O17" s="28" t="str">
        <f>IF('Bilan élève'!P$14=3,'Bilan élève'!P$2,"")</f>
        <v/>
      </c>
      <c r="P17" s="28" t="str">
        <f>IF('Bilan élève'!P$14=4,'Bilan élève'!P$2,"")</f>
        <v/>
      </c>
    </row>
    <row r="18" spans="1:16" ht="14.25" customHeight="1" x14ac:dyDescent="0.2">
      <c r="A18" s="181"/>
      <c r="B18" s="188"/>
      <c r="C18" s="28" t="str">
        <f>IF('Bilan élève'!Q$12=1,'Bilan élève'!Q$2,"")</f>
        <v/>
      </c>
      <c r="D18" s="28" t="str">
        <f>IF('Bilan élève'!Q$12=2,'Bilan élève'!Q$2,"")</f>
        <v/>
      </c>
      <c r="E18" s="28" t="str">
        <f>IF('Bilan élève'!Q$12=3,'Bilan élève'!Q$2,"")</f>
        <v/>
      </c>
      <c r="F18" s="28" t="str">
        <f>IF('Bilan élève'!Q$12=4,'Bilan élève'!Q$2,"")</f>
        <v/>
      </c>
      <c r="G18" s="168"/>
      <c r="H18" s="99" t="str">
        <f>IF('Bilan élève'!Q$13=1,'Bilan élève'!Q$2,"")</f>
        <v/>
      </c>
      <c r="I18" s="99" t="str">
        <f>IF('Bilan élève'!Q$13=2,'Bilan élève'!Q$2,"")</f>
        <v/>
      </c>
      <c r="J18" s="99" t="str">
        <f>IF('Bilan élève'!Q$13=3,'Bilan élève'!Q$2,"")</f>
        <v/>
      </c>
      <c r="K18" s="99" t="str">
        <f>IF('Bilan élève'!Q$13=4,'Bilan élève'!Q$2,"")</f>
        <v/>
      </c>
      <c r="L18" s="187"/>
      <c r="M18" s="28" t="str">
        <f>IF('Bilan élève'!Q$14=1,'Bilan élève'!Q$2,"")</f>
        <v/>
      </c>
      <c r="N18" s="28" t="str">
        <f>IF('Bilan élève'!Q$14=2,'Bilan élève'!Q$2,"")</f>
        <v/>
      </c>
      <c r="O18" s="28" t="str">
        <f>IF('Bilan élève'!Q$14=3,'Bilan élève'!Q$2,"")</f>
        <v/>
      </c>
      <c r="P18" s="28" t="str">
        <f>IF('Bilan élève'!Q$14=4,'Bilan élève'!Q$2,"")</f>
        <v/>
      </c>
    </row>
    <row r="19" spans="1:16" ht="14.25" customHeight="1" x14ac:dyDescent="0.2">
      <c r="A19" s="181"/>
      <c r="B19" s="188"/>
      <c r="C19" s="28" t="str">
        <f>IF('Bilan élève'!R$12=1,'Bilan élève'!R$2,"")</f>
        <v/>
      </c>
      <c r="D19" s="28" t="str">
        <f>IF('Bilan élève'!R$12=2,'Bilan élève'!R$2,"")</f>
        <v/>
      </c>
      <c r="E19" s="28" t="str">
        <f>IF('Bilan élève'!R$12=3,'Bilan élève'!R$2,"")</f>
        <v/>
      </c>
      <c r="F19" s="28" t="str">
        <f>IF('Bilan élève'!R$12=4,'Bilan élève'!R$2,"")</f>
        <v/>
      </c>
      <c r="G19" s="168"/>
      <c r="H19" s="99" t="str">
        <f>IF('Bilan élève'!R$13=1,'Bilan élève'!R$2,"")</f>
        <v/>
      </c>
      <c r="I19" s="99" t="str">
        <f>IF('Bilan élève'!R$13=2,'Bilan élève'!R$2,"")</f>
        <v/>
      </c>
      <c r="J19" s="99" t="str">
        <f>IF('Bilan élève'!R$13=3,'Bilan élève'!R$2,"")</f>
        <v/>
      </c>
      <c r="K19" s="99" t="str">
        <f>IF('Bilan élève'!R$13=4,'Bilan élève'!R$2,"")</f>
        <v/>
      </c>
      <c r="L19" s="187"/>
      <c r="M19" s="28" t="str">
        <f>IF('Bilan élève'!R$14=1,'Bilan élève'!R$2,"")</f>
        <v/>
      </c>
      <c r="N19" s="28" t="str">
        <f>IF('Bilan élève'!R$14=2,'Bilan élève'!R$2,"")</f>
        <v/>
      </c>
      <c r="O19" s="28" t="str">
        <f>IF('Bilan élève'!R$14=3,'Bilan élève'!R$2,"")</f>
        <v/>
      </c>
      <c r="P19" s="28" t="str">
        <f>IF('Bilan élève'!R$14=4,'Bilan élève'!R$2,"")</f>
        <v/>
      </c>
    </row>
    <row r="20" spans="1:16" ht="14.25" customHeight="1" x14ac:dyDescent="0.2">
      <c r="A20" s="181"/>
      <c r="B20" s="188"/>
      <c r="C20" s="28" t="str">
        <f>IF('Bilan élève'!S$12=1,'Bilan élève'!S$2,"")</f>
        <v/>
      </c>
      <c r="D20" s="28" t="str">
        <f>IF('Bilan élève'!S$12=2,'Bilan élève'!S$2,"")</f>
        <v/>
      </c>
      <c r="E20" s="28" t="str">
        <f>IF('Bilan élève'!S$12=3,'Bilan élève'!S$2,"")</f>
        <v/>
      </c>
      <c r="F20" s="28" t="str">
        <f>IF('Bilan élève'!S$12=4,'Bilan élève'!S$2,"")</f>
        <v/>
      </c>
      <c r="G20" s="168"/>
      <c r="H20" s="99" t="str">
        <f>IF('Bilan élève'!S$13=1,'Bilan élève'!S$2,"")</f>
        <v/>
      </c>
      <c r="I20" s="99" t="str">
        <f>IF('Bilan élève'!S$13=2,'Bilan élève'!S$2,"")</f>
        <v/>
      </c>
      <c r="J20" s="99" t="str">
        <f>IF('Bilan élève'!S$13=3,'Bilan élève'!S$2,"")</f>
        <v/>
      </c>
      <c r="K20" s="99" t="str">
        <f>IF('Bilan élève'!S$13=4,'Bilan élève'!S$2,"")</f>
        <v/>
      </c>
      <c r="L20" s="187"/>
      <c r="M20" s="28" t="str">
        <f>IF('Bilan élève'!S$14=1,'Bilan élève'!S$2,"")</f>
        <v/>
      </c>
      <c r="N20" s="28" t="str">
        <f>IF('Bilan élève'!S$14=2,'Bilan élève'!S$2,"")</f>
        <v/>
      </c>
      <c r="O20" s="28" t="str">
        <f>IF('Bilan élève'!S$14=3,'Bilan élève'!S$2,"")</f>
        <v/>
      </c>
      <c r="P20" s="28" t="str">
        <f>IF('Bilan élève'!S$14=4,'Bilan élève'!S$2,"")</f>
        <v/>
      </c>
    </row>
    <row r="21" spans="1:16" ht="14.25" customHeight="1" x14ac:dyDescent="0.2">
      <c r="A21" s="181"/>
      <c r="B21" s="188"/>
      <c r="C21" s="28" t="str">
        <f>IF('Bilan élève'!T$12=1,'Bilan élève'!T$2,"")</f>
        <v/>
      </c>
      <c r="D21" s="28" t="str">
        <f>IF('Bilan élève'!T$12=2,'Bilan élève'!T$2,"")</f>
        <v/>
      </c>
      <c r="E21" s="28" t="str">
        <f>IF('Bilan élève'!T$12=3,'Bilan élève'!T$2,"")</f>
        <v/>
      </c>
      <c r="F21" s="28" t="str">
        <f>IF('Bilan élève'!T$12=4,'Bilan élève'!T$2,"")</f>
        <v/>
      </c>
      <c r="G21" s="168"/>
      <c r="H21" s="99" t="str">
        <f>IF('Bilan élève'!T$13=1,'Bilan élève'!T$2,"")</f>
        <v/>
      </c>
      <c r="I21" s="99" t="str">
        <f>IF('Bilan élève'!T$13=2,'Bilan élève'!T$2,"")</f>
        <v/>
      </c>
      <c r="J21" s="99" t="str">
        <f>IF('Bilan élève'!T$13=3,'Bilan élève'!T$2,"")</f>
        <v/>
      </c>
      <c r="K21" s="99" t="str">
        <f>IF('Bilan élève'!T$13=4,'Bilan élève'!T$2,"")</f>
        <v/>
      </c>
      <c r="L21" s="187"/>
      <c r="M21" s="28" t="str">
        <f>IF('Bilan élève'!T$14=1,'Bilan élève'!T$2,"")</f>
        <v/>
      </c>
      <c r="N21" s="28" t="str">
        <f>IF('Bilan élève'!T$14=2,'Bilan élève'!T$2,"")</f>
        <v/>
      </c>
      <c r="O21" s="28" t="str">
        <f>IF('Bilan élève'!T$14=3,'Bilan élève'!T$2,"")</f>
        <v/>
      </c>
      <c r="P21" s="28" t="str">
        <f>IF('Bilan élève'!T$14=4,'Bilan élève'!T$2,"")</f>
        <v/>
      </c>
    </row>
    <row r="22" spans="1:16" ht="14.25" customHeight="1" x14ac:dyDescent="0.2">
      <c r="A22" s="181"/>
      <c r="B22" s="188"/>
      <c r="C22" s="28" t="str">
        <f>IF('Bilan élève'!U$12=1,'Bilan élève'!U$2,"")</f>
        <v/>
      </c>
      <c r="D22" s="28" t="str">
        <f>IF('Bilan élève'!U$12=2,'Bilan élève'!U$2,"")</f>
        <v/>
      </c>
      <c r="E22" s="28" t="str">
        <f>IF('Bilan élève'!U$12=3,'Bilan élève'!U$2,"")</f>
        <v/>
      </c>
      <c r="F22" s="28" t="str">
        <f>IF('Bilan élève'!U$12=4,'Bilan élève'!U$2,"")</f>
        <v/>
      </c>
      <c r="G22" s="168"/>
      <c r="H22" s="99" t="str">
        <f>IF('Bilan élève'!U$13=1,'Bilan élève'!U$2,"")</f>
        <v/>
      </c>
      <c r="I22" s="99" t="str">
        <f>IF('Bilan élève'!U$13=2,'Bilan élève'!U$2,"")</f>
        <v/>
      </c>
      <c r="J22" s="99" t="str">
        <f>IF('Bilan élève'!U$13=3,'Bilan élève'!U$2,"")</f>
        <v/>
      </c>
      <c r="K22" s="99" t="str">
        <f>IF('Bilan élève'!U$13=4,'Bilan élève'!U$2,"")</f>
        <v/>
      </c>
      <c r="L22" s="187"/>
      <c r="M22" s="28" t="str">
        <f>IF('Bilan élève'!U$14=1,'Bilan élève'!U$2,"")</f>
        <v/>
      </c>
      <c r="N22" s="28" t="str">
        <f>IF('Bilan élève'!U$14=2,'Bilan élève'!U$2,"")</f>
        <v/>
      </c>
      <c r="O22" s="28" t="str">
        <f>IF('Bilan élève'!U$14=3,'Bilan élève'!U$2,"")</f>
        <v/>
      </c>
      <c r="P22" s="28" t="str">
        <f>IF('Bilan élève'!U$14=4,'Bilan élève'!U$2,"")</f>
        <v/>
      </c>
    </row>
    <row r="23" spans="1:16" ht="14.25" customHeight="1" x14ac:dyDescent="0.2">
      <c r="A23" s="181"/>
      <c r="B23" s="188"/>
      <c r="C23" s="28" t="str">
        <f>IF('Bilan élève'!V$12=1,'Bilan élève'!V$2,"")</f>
        <v/>
      </c>
      <c r="D23" s="28" t="str">
        <f>IF('Bilan élève'!V$12=2,'Bilan élève'!V$2,"")</f>
        <v/>
      </c>
      <c r="E23" s="28" t="str">
        <f>IF('Bilan élève'!V$12=3,'Bilan élève'!V$2,"")</f>
        <v/>
      </c>
      <c r="F23" s="28" t="str">
        <f>IF('Bilan élève'!V$12=4,'Bilan élève'!V$2,"")</f>
        <v/>
      </c>
      <c r="G23" s="168"/>
      <c r="H23" s="99" t="str">
        <f>IF('Bilan élève'!V$13=1,'Bilan élève'!V$2,"")</f>
        <v/>
      </c>
      <c r="I23" s="99" t="str">
        <f>IF('Bilan élève'!V$13=2,'Bilan élève'!V$2,"")</f>
        <v/>
      </c>
      <c r="J23" s="99" t="str">
        <f>IF('Bilan élève'!V$13=3,'Bilan élève'!V$2,"")</f>
        <v/>
      </c>
      <c r="K23" s="99" t="str">
        <f>IF('Bilan élève'!V$13=4,'Bilan élève'!V$2,"")</f>
        <v/>
      </c>
      <c r="L23" s="187"/>
      <c r="M23" s="28" t="str">
        <f>IF('Bilan élève'!V$14=1,'Bilan élève'!V$2,"")</f>
        <v/>
      </c>
      <c r="N23" s="28" t="str">
        <f>IF('Bilan élève'!V$14=2,'Bilan élève'!V$2,"")</f>
        <v/>
      </c>
      <c r="O23" s="28" t="str">
        <f>IF('Bilan élève'!V$14=3,'Bilan élève'!V$2,"")</f>
        <v/>
      </c>
      <c r="P23" s="28" t="str">
        <f>IF('Bilan élève'!V$14=4,'Bilan élève'!V$2,"")</f>
        <v/>
      </c>
    </row>
    <row r="24" spans="1:16" ht="14.25" customHeight="1" x14ac:dyDescent="0.2">
      <c r="A24" s="181"/>
      <c r="B24" s="188"/>
      <c r="C24" s="28" t="str">
        <f>IF('Bilan élève'!W$12=1,'Bilan élève'!W$2,"")</f>
        <v/>
      </c>
      <c r="D24" s="28" t="str">
        <f>IF('Bilan élève'!W$12=2,'Bilan élève'!W$2,"")</f>
        <v/>
      </c>
      <c r="E24" s="28" t="str">
        <f>IF('Bilan élève'!W$12=3,'Bilan élève'!W$2,"")</f>
        <v/>
      </c>
      <c r="F24" s="28" t="str">
        <f>IF('Bilan élève'!W$12=4,'Bilan élève'!W$2,"")</f>
        <v/>
      </c>
      <c r="G24" s="168"/>
      <c r="H24" s="99" t="str">
        <f>IF('Bilan élève'!W$13=1,'Bilan élève'!W$2,"")</f>
        <v/>
      </c>
      <c r="I24" s="99" t="str">
        <f>IF('Bilan élève'!W$13=2,'Bilan élève'!W$2,"")</f>
        <v/>
      </c>
      <c r="J24" s="99" t="str">
        <f>IF('Bilan élève'!W$13=3,'Bilan élève'!W$2,"")</f>
        <v/>
      </c>
      <c r="K24" s="99" t="str">
        <f>IF('Bilan élève'!W$13=4,'Bilan élève'!W$2,"")</f>
        <v/>
      </c>
      <c r="L24" s="187"/>
      <c r="M24" s="28" t="str">
        <f>IF('Bilan élève'!W$14=1,'Bilan élève'!W$2,"")</f>
        <v/>
      </c>
      <c r="N24" s="28" t="str">
        <f>IF('Bilan élève'!W$14=2,'Bilan élève'!W$2,"")</f>
        <v/>
      </c>
      <c r="O24" s="28" t="str">
        <f>IF('Bilan élève'!W$14=3,'Bilan élève'!W$2,"")</f>
        <v/>
      </c>
      <c r="P24" s="28" t="str">
        <f>IF('Bilan élève'!W$14=4,'Bilan élève'!W$2,"")</f>
        <v/>
      </c>
    </row>
    <row r="25" spans="1:16" ht="14.25" customHeight="1" x14ac:dyDescent="0.2">
      <c r="A25" s="181"/>
      <c r="B25" s="188"/>
      <c r="C25" s="28" t="str">
        <f>IF('Bilan élève'!X$12=1,'Bilan élève'!X$2,"")</f>
        <v/>
      </c>
      <c r="D25" s="28" t="str">
        <f>IF('Bilan élève'!X$12=2,'Bilan élève'!X$2,"")</f>
        <v/>
      </c>
      <c r="E25" s="28" t="str">
        <f>IF('Bilan élève'!X$12=3,'Bilan élève'!X$2,"")</f>
        <v/>
      </c>
      <c r="F25" s="28" t="str">
        <f>IF('Bilan élève'!X$12=4,'Bilan élève'!X$2,"")</f>
        <v/>
      </c>
      <c r="G25" s="168"/>
      <c r="H25" s="99" t="str">
        <f>IF('Bilan élève'!X$13=1,'Bilan élève'!X$2,"")</f>
        <v/>
      </c>
      <c r="I25" s="99" t="str">
        <f>IF('Bilan élève'!X$13=2,'Bilan élève'!X$2,"")</f>
        <v/>
      </c>
      <c r="J25" s="99" t="str">
        <f>IF('Bilan élève'!X$13=3,'Bilan élève'!X$2,"")</f>
        <v/>
      </c>
      <c r="K25" s="99" t="str">
        <f>IF('Bilan élève'!X$13=4,'Bilan élève'!X$2,"")</f>
        <v/>
      </c>
      <c r="L25" s="187"/>
      <c r="M25" s="28" t="str">
        <f>IF('Bilan élève'!X$14=1,'Bilan élève'!X$2,"")</f>
        <v/>
      </c>
      <c r="N25" s="28" t="str">
        <f>IF('Bilan élève'!X$14=2,'Bilan élève'!X$2,"")</f>
        <v/>
      </c>
      <c r="O25" s="28" t="str">
        <f>IF('Bilan élève'!X$14=3,'Bilan élève'!X$2,"")</f>
        <v/>
      </c>
      <c r="P25" s="28" t="str">
        <f>IF('Bilan élève'!X$14=4,'Bilan élève'!X$2,"")</f>
        <v/>
      </c>
    </row>
    <row r="26" spans="1:16" ht="14.25" customHeight="1" x14ac:dyDescent="0.2">
      <c r="A26" s="181"/>
      <c r="B26" s="188"/>
      <c r="C26" s="28" t="str">
        <f>IF('Bilan élève'!Y$12=1,'Bilan élève'!Y$2,"")</f>
        <v/>
      </c>
      <c r="D26" s="28" t="str">
        <f>IF('Bilan élève'!Y$12=2,'Bilan élève'!Y$2,"")</f>
        <v/>
      </c>
      <c r="E26" s="28" t="str">
        <f>IF('Bilan élève'!Y$12=3,'Bilan élève'!Y$2,"")</f>
        <v/>
      </c>
      <c r="F26" s="28" t="str">
        <f>IF('Bilan élève'!Y$12=4,'Bilan élève'!Y$2,"")</f>
        <v/>
      </c>
      <c r="G26" s="168"/>
      <c r="H26" s="99" t="str">
        <f>IF('Bilan élève'!Y$13=1,'Bilan élève'!Y$2,"")</f>
        <v/>
      </c>
      <c r="I26" s="99" t="str">
        <f>IF('Bilan élève'!Y$13=2,'Bilan élève'!Y$2,"")</f>
        <v/>
      </c>
      <c r="J26" s="99" t="str">
        <f>IF('Bilan élève'!Y$13=3,'Bilan élève'!Y$2,"")</f>
        <v/>
      </c>
      <c r="K26" s="99" t="str">
        <f>IF('Bilan élève'!Y$13=4,'Bilan élève'!Y$2,"")</f>
        <v/>
      </c>
      <c r="L26" s="187"/>
      <c r="M26" s="28" t="str">
        <f>IF('Bilan élève'!Y$14=1,'Bilan élève'!Y$2,"")</f>
        <v/>
      </c>
      <c r="N26" s="28" t="str">
        <f>IF('Bilan élève'!Y$14=2,'Bilan élève'!Y$2,"")</f>
        <v/>
      </c>
      <c r="O26" s="28" t="str">
        <f>IF('Bilan élève'!Y$14=3,'Bilan élève'!Y$2,"")</f>
        <v/>
      </c>
      <c r="P26" s="28" t="str">
        <f>IF('Bilan élève'!Y$14=4,'Bilan élève'!Y$2,"")</f>
        <v/>
      </c>
    </row>
    <row r="27" spans="1:16" ht="14.25" customHeight="1" x14ac:dyDescent="0.2">
      <c r="A27" s="181"/>
      <c r="B27" s="188"/>
      <c r="C27" s="28" t="str">
        <f>IF('Bilan élève'!Z$12=1,'Bilan élève'!Z$2,"")</f>
        <v/>
      </c>
      <c r="D27" s="28" t="str">
        <f>IF('Bilan élève'!Z$12=2,'Bilan élève'!Z$2,"")</f>
        <v/>
      </c>
      <c r="E27" s="28" t="str">
        <f>IF('Bilan élève'!Z$12=3,'Bilan élève'!Z$2,"")</f>
        <v/>
      </c>
      <c r="F27" s="28" t="str">
        <f>IF('Bilan élève'!Z$12=4,'Bilan élève'!Z$2,"")</f>
        <v/>
      </c>
      <c r="G27" s="168"/>
      <c r="H27" s="99" t="str">
        <f>IF('Bilan élève'!Z$13=1,'Bilan élève'!Z$2,"")</f>
        <v/>
      </c>
      <c r="I27" s="99" t="str">
        <f>IF('Bilan élève'!Z$13=2,'Bilan élève'!Z$2,"")</f>
        <v/>
      </c>
      <c r="J27" s="99" t="str">
        <f>IF('Bilan élève'!Z$13=3,'Bilan élève'!Z$2,"")</f>
        <v/>
      </c>
      <c r="K27" s="99" t="str">
        <f>IF('Bilan élève'!Z$13=4,'Bilan élève'!Z$2,"")</f>
        <v/>
      </c>
      <c r="L27" s="187"/>
      <c r="M27" s="28" t="str">
        <f>IF('Bilan élève'!Z$14=1,'Bilan élève'!Z$2,"")</f>
        <v/>
      </c>
      <c r="N27" s="28" t="str">
        <f>IF('Bilan élève'!Z$14=2,'Bilan élève'!Z$2,"")</f>
        <v/>
      </c>
      <c r="O27" s="28" t="str">
        <f>IF('Bilan élève'!Z$14=3,'Bilan élève'!Z$2,"")</f>
        <v/>
      </c>
      <c r="P27" s="28" t="str">
        <f>IF('Bilan élève'!Z$14=4,'Bilan élève'!Z$2,"")</f>
        <v/>
      </c>
    </row>
    <row r="28" spans="1:16" ht="14.25" customHeight="1" x14ac:dyDescent="0.2">
      <c r="A28" s="181"/>
      <c r="B28" s="188"/>
      <c r="C28" s="28" t="str">
        <f>IF('Bilan élève'!AA$12=1,'Bilan élève'!AA$2,"")</f>
        <v/>
      </c>
      <c r="D28" s="28" t="str">
        <f>IF('Bilan élève'!AA$12=2,'Bilan élève'!AA$2,"")</f>
        <v/>
      </c>
      <c r="E28" s="28" t="str">
        <f>IF('Bilan élève'!AA$12=3,'Bilan élève'!AA$2,"")</f>
        <v/>
      </c>
      <c r="F28" s="28" t="str">
        <f>IF('Bilan élève'!AA$12=4,'Bilan élève'!AA$2,"")</f>
        <v/>
      </c>
      <c r="G28" s="168"/>
      <c r="H28" s="99" t="str">
        <f>IF('Bilan élève'!AA$13=1,'Bilan élève'!AA$2,"")</f>
        <v/>
      </c>
      <c r="I28" s="99" t="str">
        <f>IF('Bilan élève'!AA$13=2,'Bilan élève'!AA$2,"")</f>
        <v/>
      </c>
      <c r="J28" s="99" t="str">
        <f>IF('Bilan élève'!AA$13=3,'Bilan élève'!AA$2,"")</f>
        <v/>
      </c>
      <c r="K28" s="99" t="str">
        <f>IF('Bilan élève'!AA$13=4,'Bilan élève'!AA$2,"")</f>
        <v/>
      </c>
      <c r="L28" s="187"/>
      <c r="M28" s="28" t="str">
        <f>IF('Bilan élève'!AA$14=1,'Bilan élève'!AA$2,"")</f>
        <v/>
      </c>
      <c r="N28" s="28" t="str">
        <f>IF('Bilan élève'!AA$14=2,'Bilan élève'!AA$2,"")</f>
        <v/>
      </c>
      <c r="O28" s="28" t="str">
        <f>IF('Bilan élève'!AA$14=3,'Bilan élève'!AA$2,"")</f>
        <v/>
      </c>
      <c r="P28" s="28" t="str">
        <f>IF('Bilan élève'!AA$14=4,'Bilan élève'!AA$2,"")</f>
        <v/>
      </c>
    </row>
    <row r="29" spans="1:16" ht="14.25" customHeight="1" x14ac:dyDescent="0.2">
      <c r="A29" s="181"/>
      <c r="B29" s="188"/>
      <c r="C29" s="28" t="str">
        <f>IF('Bilan élève'!AB$12=1,'Bilan élève'!AB$2,"")</f>
        <v/>
      </c>
      <c r="D29" s="28" t="str">
        <f>IF('Bilan élève'!AB$12=2,'Bilan élève'!AB$2,"")</f>
        <v/>
      </c>
      <c r="E29" s="28" t="str">
        <f>IF('Bilan élève'!AB$12=3,'Bilan élève'!AB$2,"")</f>
        <v/>
      </c>
      <c r="F29" s="28" t="str">
        <f>IF('Bilan élève'!AB$12=4,'Bilan élève'!AB$2,"")</f>
        <v/>
      </c>
      <c r="G29" s="168"/>
      <c r="H29" s="99" t="str">
        <f>IF('Bilan élève'!AB$13=1,'Bilan élève'!AB$2,"")</f>
        <v/>
      </c>
      <c r="I29" s="99" t="str">
        <f>IF('Bilan élève'!AB$13=2,'Bilan élève'!AB$2,"")</f>
        <v/>
      </c>
      <c r="J29" s="99" t="str">
        <f>IF('Bilan élève'!AB$13=3,'Bilan élève'!AB$2,"")</f>
        <v/>
      </c>
      <c r="K29" s="99" t="str">
        <f>IF('Bilan élève'!AB$13=4,'Bilan élève'!AB$2,"")</f>
        <v/>
      </c>
      <c r="L29" s="187"/>
      <c r="M29" s="28" t="str">
        <f>IF('Bilan élève'!AB$14=1,'Bilan élève'!AB$2,"")</f>
        <v/>
      </c>
      <c r="N29" s="28" t="str">
        <f>IF('Bilan élève'!AB$14=2,'Bilan élève'!AB$2,"")</f>
        <v/>
      </c>
      <c r="O29" s="28" t="str">
        <f>IF('Bilan élève'!AB$14=3,'Bilan élève'!AB$2,"")</f>
        <v/>
      </c>
      <c r="P29" s="28" t="str">
        <f>IF('Bilan élève'!AB$14=4,'Bilan élève'!AB$2,"")</f>
        <v/>
      </c>
    </row>
    <row r="30" spans="1:16" ht="14.25" customHeight="1" x14ac:dyDescent="0.2">
      <c r="A30" s="181"/>
      <c r="B30" s="188"/>
      <c r="C30" s="28" t="str">
        <f>IF('Bilan élève'!AC$12=1,'Bilan élève'!AC$2,"")</f>
        <v/>
      </c>
      <c r="D30" s="28" t="str">
        <f>IF('Bilan élève'!AC$12=2,'Bilan élève'!AC$2,"")</f>
        <v/>
      </c>
      <c r="E30" s="28" t="str">
        <f>IF('Bilan élève'!AC$12=3,'Bilan élève'!AC$2,"")</f>
        <v/>
      </c>
      <c r="F30" s="28" t="str">
        <f>IF('Bilan élève'!AC$12=4,'Bilan élève'!AC$2,"")</f>
        <v/>
      </c>
      <c r="G30" s="168"/>
      <c r="H30" s="99" t="str">
        <f>IF('Bilan élève'!AC$13=1,'Bilan élève'!AC$2,"")</f>
        <v/>
      </c>
      <c r="I30" s="99" t="str">
        <f>IF('Bilan élève'!AC$13=2,'Bilan élève'!AC$2,"")</f>
        <v/>
      </c>
      <c r="J30" s="99" t="str">
        <f>IF('Bilan élève'!AC$13=3,'Bilan élève'!AC$2,"")</f>
        <v/>
      </c>
      <c r="K30" s="99" t="str">
        <f>IF('Bilan élève'!AC$13=4,'Bilan élève'!AC$2,"")</f>
        <v/>
      </c>
      <c r="L30" s="187"/>
      <c r="M30" s="28" t="str">
        <f>IF('Bilan élève'!AC$14=1,'Bilan élève'!AC$2,"")</f>
        <v/>
      </c>
      <c r="N30" s="28" t="str">
        <f>IF('Bilan élève'!AC$14=2,'Bilan élève'!AC$2,"")</f>
        <v/>
      </c>
      <c r="O30" s="28" t="str">
        <f>IF('Bilan élève'!AC$14=3,'Bilan élève'!AC$2,"")</f>
        <v/>
      </c>
      <c r="P30" s="28" t="str">
        <f>IF('Bilan élève'!AC$14=4,'Bilan élève'!AC$2,"")</f>
        <v/>
      </c>
    </row>
    <row r="31" spans="1:16" ht="14.25" customHeight="1" x14ac:dyDescent="0.2">
      <c r="A31" s="181"/>
      <c r="B31" s="188"/>
      <c r="C31" s="28" t="str">
        <f>IF('Bilan élève'!AD$12=1,'Bilan élève'!AD$2,"")</f>
        <v/>
      </c>
      <c r="D31" s="28" t="str">
        <f>IF('Bilan élève'!AD$12=2,'Bilan élève'!AD$2,"")</f>
        <v/>
      </c>
      <c r="E31" s="28" t="str">
        <f>IF('Bilan élève'!AD$12=3,'Bilan élève'!AD$2,"")</f>
        <v/>
      </c>
      <c r="F31" s="28" t="str">
        <f>IF('Bilan élève'!AD$12=4,'Bilan élève'!AD$2,"")</f>
        <v/>
      </c>
      <c r="G31" s="168"/>
      <c r="H31" s="99" t="str">
        <f>IF('Bilan élève'!AD$13=1,'Bilan élève'!AD$2,"")</f>
        <v/>
      </c>
      <c r="I31" s="99" t="str">
        <f>IF('Bilan élève'!AD$13=2,'Bilan élève'!AD$2,"")</f>
        <v/>
      </c>
      <c r="J31" s="99" t="str">
        <f>IF('Bilan élève'!AD$13=3,'Bilan élève'!AD$2,"")</f>
        <v/>
      </c>
      <c r="K31" s="99" t="str">
        <f>IF('Bilan élève'!AD$13=4,'Bilan élève'!AD$2,"")</f>
        <v/>
      </c>
      <c r="L31" s="187"/>
      <c r="M31" s="28" t="str">
        <f>IF('Bilan élève'!AD$14=1,'Bilan élève'!AD$2,"")</f>
        <v/>
      </c>
      <c r="N31" s="28" t="str">
        <f>IF('Bilan élève'!AD$14=2,'Bilan élève'!AD$2,"")</f>
        <v/>
      </c>
      <c r="O31" s="28" t="str">
        <f>IF('Bilan élève'!AD$14=3,'Bilan élève'!AD$2,"")</f>
        <v/>
      </c>
      <c r="P31" s="28" t="str">
        <f>IF('Bilan élève'!AD$14=4,'Bilan élève'!AD$2,"")</f>
        <v/>
      </c>
    </row>
    <row r="32" spans="1:16" ht="14.25" customHeight="1" x14ac:dyDescent="0.2">
      <c r="A32" s="181"/>
      <c r="B32" s="188"/>
      <c r="C32" s="28" t="str">
        <f>IF('Bilan élève'!AE$12=1,'Bilan élève'!AE$2,"")</f>
        <v/>
      </c>
      <c r="D32" s="28" t="str">
        <f>IF('Bilan élève'!AE$12=2,'Bilan élève'!AE$2,"")</f>
        <v/>
      </c>
      <c r="E32" s="28" t="str">
        <f>IF('Bilan élève'!AE$12=3,'Bilan élève'!AE$2,"")</f>
        <v/>
      </c>
      <c r="F32" s="28" t="str">
        <f>IF('Bilan élève'!AE$12=4,'Bilan élève'!AE$2,"")</f>
        <v/>
      </c>
      <c r="G32" s="168"/>
      <c r="H32" s="99" t="str">
        <f>IF('Bilan élève'!AE$13=1,'Bilan élève'!AE$2,"")</f>
        <v/>
      </c>
      <c r="I32" s="99" t="str">
        <f>IF('Bilan élève'!AE$13=2,'Bilan élève'!AE$2,"")</f>
        <v/>
      </c>
      <c r="J32" s="99" t="str">
        <f>IF('Bilan élève'!AE$13=3,'Bilan élève'!AE$2,"")</f>
        <v/>
      </c>
      <c r="K32" s="99" t="str">
        <f>IF('Bilan élève'!AE$13=4,'Bilan élève'!AE$2,"")</f>
        <v/>
      </c>
      <c r="L32" s="187"/>
      <c r="M32" s="28" t="str">
        <f>IF('Bilan élève'!AE$14=1,'Bilan élève'!AE$2,"")</f>
        <v/>
      </c>
      <c r="N32" s="28" t="str">
        <f>IF('Bilan élève'!AE$14=2,'Bilan élève'!AE$2,"")</f>
        <v/>
      </c>
      <c r="O32" s="28" t="str">
        <f>IF('Bilan élève'!AE$14=3,'Bilan élève'!AE$2,"")</f>
        <v/>
      </c>
      <c r="P32" s="28" t="str">
        <f>IF('Bilan élève'!AE$14=4,'Bilan élève'!AE$2,"")</f>
        <v/>
      </c>
    </row>
    <row r="33" spans="1:16" ht="14.25" customHeight="1" x14ac:dyDescent="0.2">
      <c r="A33" s="181"/>
      <c r="B33" s="188"/>
      <c r="C33" s="28" t="str">
        <f>IF('Bilan élève'!AF$12=1,'Bilan élève'!AF$2,"")</f>
        <v/>
      </c>
      <c r="D33" s="28" t="str">
        <f>IF('Bilan élève'!AF$12=2,'Bilan élève'!AF$2,"")</f>
        <v/>
      </c>
      <c r="E33" s="28" t="str">
        <f>IF('Bilan élève'!AF$12=3,'Bilan élève'!AF$2,"")</f>
        <v/>
      </c>
      <c r="F33" s="28" t="str">
        <f>IF('Bilan élève'!AF$12=4,'Bilan élève'!AF$2,"")</f>
        <v/>
      </c>
      <c r="G33" s="168"/>
      <c r="H33" s="99" t="str">
        <f>IF('Bilan élève'!AF$13=1,'Bilan élève'!AF$2,"")</f>
        <v/>
      </c>
      <c r="I33" s="99" t="str">
        <f>IF('Bilan élève'!AF$13=2,'Bilan élève'!AF$2,"")</f>
        <v/>
      </c>
      <c r="J33" s="99" t="str">
        <f>IF('Bilan élève'!AF$13=3,'Bilan élève'!AF$2,"")</f>
        <v/>
      </c>
      <c r="K33" s="99" t="str">
        <f>IF('Bilan élève'!AF$13=4,'Bilan élève'!AF$2,"")</f>
        <v/>
      </c>
      <c r="L33" s="187"/>
      <c r="M33" s="28" t="str">
        <f>IF('Bilan élève'!AF$14=1,'Bilan élève'!AF$2,"")</f>
        <v/>
      </c>
      <c r="N33" s="28" t="str">
        <f>IF('Bilan élève'!AF$14=2,'Bilan élève'!AF$2,"")</f>
        <v/>
      </c>
      <c r="O33" s="28" t="str">
        <f>IF('Bilan élève'!AF$14=3,'Bilan élève'!AF$2,"")</f>
        <v/>
      </c>
      <c r="P33" s="28" t="str">
        <f>IF('Bilan élève'!AF$14=4,'Bilan élève'!AF$2,"")</f>
        <v/>
      </c>
    </row>
  </sheetData>
  <sheetProtection password="C82B" sheet="1" objects="1" scenarios="1"/>
  <mergeCells count="7">
    <mergeCell ref="G1:G33"/>
    <mergeCell ref="M1:P2"/>
    <mergeCell ref="A1:A33"/>
    <mergeCell ref="C1:F2"/>
    <mergeCell ref="H1:K2"/>
    <mergeCell ref="L1:L33"/>
    <mergeCell ref="B2:B33"/>
  </mergeCells>
  <pageMargins left="0.23622047244094491" right="0.23622047244094491" top="0.74803149606299213" bottom="0.74803149606299213" header="0.31496062992125984" footer="0.31496062992125984"/>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E33"/>
  <sheetViews>
    <sheetView topLeftCell="A2" workbookViewId="0">
      <selection sqref="A1:A33"/>
    </sheetView>
  </sheetViews>
  <sheetFormatPr baseColWidth="10" defaultRowHeight="15" x14ac:dyDescent="0.25"/>
  <cols>
    <col min="1" max="1" width="5.7109375" style="34" customWidth="1"/>
    <col min="2" max="4" width="15.28515625" style="29" customWidth="1"/>
    <col min="5" max="5" width="15.28515625" style="30" customWidth="1"/>
    <col min="6" max="16384" width="11.42578125" style="16"/>
  </cols>
  <sheetData>
    <row r="1" spans="1:5" ht="14.25" hidden="1" customHeight="1" x14ac:dyDescent="0.2">
      <c r="A1" s="189" t="s">
        <v>76</v>
      </c>
      <c r="B1" s="191" t="s">
        <v>61</v>
      </c>
      <c r="C1" s="191"/>
      <c r="D1" s="191"/>
      <c r="E1" s="192"/>
    </row>
    <row r="2" spans="1:5" ht="30" customHeight="1" x14ac:dyDescent="0.2">
      <c r="A2" s="190"/>
      <c r="B2" s="193"/>
      <c r="C2" s="193"/>
      <c r="D2" s="193"/>
      <c r="E2" s="194"/>
    </row>
    <row r="3" spans="1:5" x14ac:dyDescent="0.2">
      <c r="A3" s="190"/>
      <c r="B3" s="23" t="s">
        <v>34</v>
      </c>
      <c r="C3" s="24" t="s">
        <v>35</v>
      </c>
      <c r="D3" s="25" t="s">
        <v>36</v>
      </c>
      <c r="E3" s="26" t="s">
        <v>37</v>
      </c>
    </row>
    <row r="4" spans="1:5" ht="14.25" customHeight="1" x14ac:dyDescent="0.2">
      <c r="A4" s="190"/>
      <c r="B4" s="28" t="str">
        <f>IF('Bilan élève'!C$16=1,'Bilan élève'!C$2,"")</f>
        <v/>
      </c>
      <c r="C4" s="28" t="str">
        <f>IF('Bilan élève'!C$16=2,'Bilan élève'!C$2,"")</f>
        <v/>
      </c>
      <c r="D4" s="28" t="str">
        <f>IF('Bilan élève'!C$16=3,'Bilan élève'!C$2,"")</f>
        <v/>
      </c>
      <c r="E4" s="28" t="str">
        <f>IF('Bilan élève'!C$16=4,'Bilan élève'!C$2,"")</f>
        <v/>
      </c>
    </row>
    <row r="5" spans="1:5" ht="14.25" customHeight="1" x14ac:dyDescent="0.2">
      <c r="A5" s="190"/>
      <c r="B5" s="28" t="str">
        <f>IF('Bilan élève'!D$16=1,'Bilan élève'!D$2,"")</f>
        <v/>
      </c>
      <c r="C5" s="28" t="str">
        <f>IF('Bilan élève'!D$16=2,'Bilan élève'!D$2,"")</f>
        <v/>
      </c>
      <c r="D5" s="28" t="str">
        <f>IF('Bilan élève'!D$16=3,'Bilan élève'!D$2,"")</f>
        <v/>
      </c>
      <c r="E5" s="28" t="str">
        <f>IF('Bilan élève'!D$16=4,'Bilan élève'!D$2,"")</f>
        <v/>
      </c>
    </row>
    <row r="6" spans="1:5" ht="14.25" customHeight="1" x14ac:dyDescent="0.2">
      <c r="A6" s="190"/>
      <c r="B6" s="28" t="str">
        <f>IF('Bilan élève'!E$16=1,'Bilan élève'!E$2,"")</f>
        <v/>
      </c>
      <c r="C6" s="28" t="str">
        <f>IF('Bilan élève'!E$16=2,'Bilan élève'!E$2,"")</f>
        <v/>
      </c>
      <c r="D6" s="28" t="str">
        <f>IF('Bilan élève'!E$16=3,'Bilan élève'!E$2,"")</f>
        <v/>
      </c>
      <c r="E6" s="28" t="str">
        <f>IF('Bilan élève'!E$16=4,'Bilan élève'!E$2,"")</f>
        <v/>
      </c>
    </row>
    <row r="7" spans="1:5" ht="14.25" customHeight="1" x14ac:dyDescent="0.2">
      <c r="A7" s="190"/>
      <c r="B7" s="28" t="str">
        <f>IF('Bilan élève'!F$16=1,'Bilan élève'!F$2,"")</f>
        <v/>
      </c>
      <c r="C7" s="28" t="str">
        <f>IF('Bilan élève'!F$16=2,'Bilan élève'!F$2,"")</f>
        <v/>
      </c>
      <c r="D7" s="28" t="str">
        <f>IF('Bilan élève'!F$16=3,'Bilan élève'!F$2,"")</f>
        <v/>
      </c>
      <c r="E7" s="28" t="str">
        <f>IF('Bilan élève'!F$16=4,'Bilan élève'!F$2,"")</f>
        <v/>
      </c>
    </row>
    <row r="8" spans="1:5" ht="14.25" customHeight="1" x14ac:dyDescent="0.2">
      <c r="A8" s="190"/>
      <c r="B8" s="28" t="str">
        <f>IF('Bilan élève'!G$16=1,'Bilan élève'!G$2,"")</f>
        <v/>
      </c>
      <c r="C8" s="28" t="str">
        <f>IF('Bilan élève'!G$16=2,'Bilan élève'!G$2,"")</f>
        <v/>
      </c>
      <c r="D8" s="28" t="str">
        <f>IF('Bilan élève'!G$16=3,'Bilan élève'!G$2,"")</f>
        <v/>
      </c>
      <c r="E8" s="28" t="str">
        <f>IF('Bilan élève'!G$16=4,'Bilan élève'!G$2,"")</f>
        <v/>
      </c>
    </row>
    <row r="9" spans="1:5" ht="14.25" customHeight="1" x14ac:dyDescent="0.2">
      <c r="A9" s="190"/>
      <c r="B9" s="28" t="str">
        <f>IF('Bilan élève'!H$16=1,'Bilan élève'!H$2,"")</f>
        <v/>
      </c>
      <c r="C9" s="28" t="str">
        <f>IF('Bilan élève'!H$16=2,'Bilan élève'!H$2,"")</f>
        <v/>
      </c>
      <c r="D9" s="28" t="str">
        <f>IF('Bilan élève'!H$16=3,'Bilan élève'!H$2,"")</f>
        <v/>
      </c>
      <c r="E9" s="28" t="str">
        <f>IF('Bilan élève'!H$16=4,'Bilan élève'!H$2,"")</f>
        <v/>
      </c>
    </row>
    <row r="10" spans="1:5" ht="14.25" customHeight="1" x14ac:dyDescent="0.2">
      <c r="A10" s="190"/>
      <c r="B10" s="28" t="str">
        <f>IF('Bilan élève'!I$16=1,'Bilan élève'!I$2,"")</f>
        <v/>
      </c>
      <c r="C10" s="28" t="str">
        <f>IF('Bilan élève'!I$16=2,'Bilan élève'!I$2,"")</f>
        <v/>
      </c>
      <c r="D10" s="28" t="str">
        <f>IF('Bilan élève'!I$16=3,'Bilan élève'!I$2,"")</f>
        <v/>
      </c>
      <c r="E10" s="28" t="str">
        <f>IF('Bilan élève'!I$16=4,'Bilan élève'!I$2,"")</f>
        <v/>
      </c>
    </row>
    <row r="11" spans="1:5" ht="14.25" customHeight="1" x14ac:dyDescent="0.2">
      <c r="A11" s="190"/>
      <c r="B11" s="28" t="str">
        <f>IF('Bilan élève'!J$16=1,'Bilan élève'!J$2,"")</f>
        <v/>
      </c>
      <c r="C11" s="28" t="str">
        <f>IF('Bilan élève'!J$16=2,'Bilan élève'!J$2,"")</f>
        <v/>
      </c>
      <c r="D11" s="28" t="str">
        <f>IF('Bilan élève'!J$16=3,'Bilan élève'!J$2,"")</f>
        <v/>
      </c>
      <c r="E11" s="28" t="str">
        <f>IF('Bilan élève'!J$16=4,'Bilan élève'!J$2,"")</f>
        <v/>
      </c>
    </row>
    <row r="12" spans="1:5" ht="14.25" customHeight="1" x14ac:dyDescent="0.2">
      <c r="A12" s="190"/>
      <c r="B12" s="28" t="str">
        <f>IF('Bilan élève'!K$16=1,'Bilan élève'!K$2,"")</f>
        <v/>
      </c>
      <c r="C12" s="28" t="str">
        <f>IF('Bilan élève'!K$16=2,'Bilan élève'!K$2,"")</f>
        <v/>
      </c>
      <c r="D12" s="28" t="str">
        <f>IF('Bilan élève'!K$16=3,'Bilan élève'!K$2,"")</f>
        <v/>
      </c>
      <c r="E12" s="28" t="str">
        <f>IF('Bilan élève'!K$16=4,'Bilan élève'!K$2,"")</f>
        <v/>
      </c>
    </row>
    <row r="13" spans="1:5" ht="14.25" customHeight="1" x14ac:dyDescent="0.2">
      <c r="A13" s="190"/>
      <c r="B13" s="28" t="str">
        <f>IF('Bilan élève'!L$16=1,'Bilan élève'!L$2,"")</f>
        <v/>
      </c>
      <c r="C13" s="28" t="str">
        <f>IF('Bilan élève'!L$16=2,'Bilan élève'!L$2,"")</f>
        <v/>
      </c>
      <c r="D13" s="28" t="str">
        <f>IF('Bilan élève'!L$16=3,'Bilan élève'!L$2,"")</f>
        <v/>
      </c>
      <c r="E13" s="28" t="str">
        <f>IF('Bilan élève'!L$16=4,'Bilan élève'!L$2,"")</f>
        <v/>
      </c>
    </row>
    <row r="14" spans="1:5" ht="14.25" customHeight="1" x14ac:dyDescent="0.2">
      <c r="A14" s="190"/>
      <c r="B14" s="28" t="str">
        <f>IF('Bilan élève'!M$16=1,'Bilan élève'!M$2,"")</f>
        <v/>
      </c>
      <c r="C14" s="28" t="str">
        <f>IF('Bilan élève'!M$16=2,'Bilan élève'!M$2,"")</f>
        <v/>
      </c>
      <c r="D14" s="28" t="str">
        <f>IF('Bilan élève'!M$16=3,'Bilan élève'!M$2,"")</f>
        <v/>
      </c>
      <c r="E14" s="28" t="str">
        <f>IF('Bilan élève'!M$16=4,'Bilan élève'!M$2,"")</f>
        <v/>
      </c>
    </row>
    <row r="15" spans="1:5" ht="14.25" customHeight="1" x14ac:dyDescent="0.2">
      <c r="A15" s="190"/>
      <c r="B15" s="28" t="str">
        <f>IF('Bilan élève'!N$16=1,'Bilan élève'!N$2,"")</f>
        <v/>
      </c>
      <c r="C15" s="28" t="str">
        <f>IF('Bilan élève'!N$16=2,'Bilan élève'!N$2,"")</f>
        <v/>
      </c>
      <c r="D15" s="28" t="str">
        <f>IF('Bilan élève'!N$16=3,'Bilan élève'!N$2,"")</f>
        <v/>
      </c>
      <c r="E15" s="28" t="str">
        <f>IF('Bilan élève'!N$16=4,'Bilan élève'!N$2,"")</f>
        <v/>
      </c>
    </row>
    <row r="16" spans="1:5" ht="14.25" customHeight="1" x14ac:dyDescent="0.2">
      <c r="A16" s="190"/>
      <c r="B16" s="28" t="str">
        <f>IF('Bilan élève'!O$16=1,'Bilan élève'!O$2,"")</f>
        <v/>
      </c>
      <c r="C16" s="28" t="str">
        <f>IF('Bilan élève'!O$16=2,'Bilan élève'!O$2,"")</f>
        <v/>
      </c>
      <c r="D16" s="28" t="str">
        <f>IF('Bilan élève'!O$16=3,'Bilan élève'!O$2,"")</f>
        <v/>
      </c>
      <c r="E16" s="28" t="str">
        <f>IF('Bilan élève'!O$16=4,'Bilan élève'!O$2,"")</f>
        <v/>
      </c>
    </row>
    <row r="17" spans="1:5" ht="14.25" customHeight="1" x14ac:dyDescent="0.2">
      <c r="A17" s="190"/>
      <c r="B17" s="28" t="str">
        <f>IF('Bilan élève'!P$16=1,'Bilan élève'!P$2,"")</f>
        <v/>
      </c>
      <c r="C17" s="28" t="str">
        <f>IF('Bilan élève'!P$16=2,'Bilan élève'!P$2,"")</f>
        <v/>
      </c>
      <c r="D17" s="28" t="str">
        <f>IF('Bilan élève'!P$16=3,'Bilan élève'!P$2,"")</f>
        <v/>
      </c>
      <c r="E17" s="28" t="str">
        <f>IF('Bilan élève'!P$16=4,'Bilan élève'!P$2,"")</f>
        <v/>
      </c>
    </row>
    <row r="18" spans="1:5" ht="14.25" customHeight="1" x14ac:dyDescent="0.2">
      <c r="A18" s="190"/>
      <c r="B18" s="28" t="str">
        <f>IF('Bilan élève'!Q$16=1,'Bilan élève'!Q$2,"")</f>
        <v/>
      </c>
      <c r="C18" s="28" t="str">
        <f>IF('Bilan élève'!Q$16=2,'Bilan élève'!Q$2,"")</f>
        <v/>
      </c>
      <c r="D18" s="28" t="str">
        <f>IF('Bilan élève'!Q$16=3,'Bilan élève'!Q$2,"")</f>
        <v/>
      </c>
      <c r="E18" s="28" t="str">
        <f>IF('Bilan élève'!Q$16=4,'Bilan élève'!Q$2,"")</f>
        <v/>
      </c>
    </row>
    <row r="19" spans="1:5" ht="14.25" customHeight="1" x14ac:dyDescent="0.2">
      <c r="A19" s="190"/>
      <c r="B19" s="28" t="str">
        <f>IF('Bilan élève'!R$16=1,'Bilan élève'!R$2,"")</f>
        <v/>
      </c>
      <c r="C19" s="28" t="str">
        <f>IF('Bilan élève'!R$16=2,'Bilan élève'!R$2,"")</f>
        <v/>
      </c>
      <c r="D19" s="28" t="str">
        <f>IF('Bilan élève'!R$16=3,'Bilan élève'!R$2,"")</f>
        <v/>
      </c>
      <c r="E19" s="28" t="str">
        <f>IF('Bilan élève'!R$16=4,'Bilan élève'!R$2,"")</f>
        <v/>
      </c>
    </row>
    <row r="20" spans="1:5" ht="14.25" customHeight="1" x14ac:dyDescent="0.2">
      <c r="A20" s="190"/>
      <c r="B20" s="28" t="str">
        <f>IF('Bilan élève'!S$16=1,'Bilan élève'!S$2,"")</f>
        <v/>
      </c>
      <c r="C20" s="28" t="str">
        <f>IF('Bilan élève'!S$16=2,'Bilan élève'!S$2,"")</f>
        <v/>
      </c>
      <c r="D20" s="28" t="str">
        <f>IF('Bilan élève'!S$16=3,'Bilan élève'!S$2,"")</f>
        <v/>
      </c>
      <c r="E20" s="28" t="str">
        <f>IF('Bilan élève'!S$16=4,'Bilan élève'!S$2,"")</f>
        <v/>
      </c>
    </row>
    <row r="21" spans="1:5" ht="14.25" customHeight="1" x14ac:dyDescent="0.2">
      <c r="A21" s="190"/>
      <c r="B21" s="28" t="str">
        <f>IF('Bilan élève'!T$16=1,'Bilan élève'!T$2,"")</f>
        <v/>
      </c>
      <c r="C21" s="28" t="str">
        <f>IF('Bilan élève'!T$16=2,'Bilan élève'!T$2,"")</f>
        <v/>
      </c>
      <c r="D21" s="28" t="str">
        <f>IF('Bilan élève'!T$16=3,'Bilan élève'!T$2,"")</f>
        <v/>
      </c>
      <c r="E21" s="28" t="str">
        <f>IF('Bilan élève'!T$16=4,'Bilan élève'!T$2,"")</f>
        <v/>
      </c>
    </row>
    <row r="22" spans="1:5" ht="14.25" customHeight="1" x14ac:dyDescent="0.2">
      <c r="A22" s="190"/>
      <c r="B22" s="28" t="str">
        <f>IF('Bilan élève'!U$16=1,'Bilan élève'!U$2,"")</f>
        <v/>
      </c>
      <c r="C22" s="28" t="str">
        <f>IF('Bilan élève'!U$16=2,'Bilan élève'!U$2,"")</f>
        <v/>
      </c>
      <c r="D22" s="28" t="str">
        <f>IF('Bilan élève'!U$16=3,'Bilan élève'!U$2,"")</f>
        <v/>
      </c>
      <c r="E22" s="28" t="str">
        <f>IF('Bilan élève'!U$16=4,'Bilan élève'!U$2,"")</f>
        <v/>
      </c>
    </row>
    <row r="23" spans="1:5" ht="14.25" customHeight="1" x14ac:dyDescent="0.2">
      <c r="A23" s="190"/>
      <c r="B23" s="28" t="str">
        <f>IF('Bilan élève'!V$16=1,'Bilan élève'!V$2,"")</f>
        <v/>
      </c>
      <c r="C23" s="28" t="str">
        <f>IF('Bilan élève'!V$16=2,'Bilan élève'!V$2,"")</f>
        <v/>
      </c>
      <c r="D23" s="28" t="str">
        <f>IF('Bilan élève'!V$16=3,'Bilan élève'!V$2,"")</f>
        <v/>
      </c>
      <c r="E23" s="28" t="str">
        <f>IF('Bilan élève'!V$16=4,'Bilan élève'!V$2,"")</f>
        <v/>
      </c>
    </row>
    <row r="24" spans="1:5" ht="14.25" customHeight="1" x14ac:dyDescent="0.2">
      <c r="A24" s="190"/>
      <c r="B24" s="28" t="str">
        <f>IF('Bilan élève'!W$16=1,'Bilan élève'!W$2,"")</f>
        <v/>
      </c>
      <c r="C24" s="28" t="str">
        <f>IF('Bilan élève'!W$16=2,'Bilan élève'!W$2,"")</f>
        <v/>
      </c>
      <c r="D24" s="28" t="str">
        <f>IF('Bilan élève'!W$16=3,'Bilan élève'!W$2,"")</f>
        <v/>
      </c>
      <c r="E24" s="28" t="str">
        <f>IF('Bilan élève'!W$16=4,'Bilan élève'!W$2,"")</f>
        <v/>
      </c>
    </row>
    <row r="25" spans="1:5" ht="14.25" customHeight="1" x14ac:dyDescent="0.2">
      <c r="A25" s="190"/>
      <c r="B25" s="28" t="str">
        <f>IF('Bilan élève'!X$16=1,'Bilan élève'!X$2,"")</f>
        <v/>
      </c>
      <c r="C25" s="28" t="str">
        <f>IF('Bilan élève'!X$16=2,'Bilan élève'!X$2,"")</f>
        <v/>
      </c>
      <c r="D25" s="28" t="str">
        <f>IF('Bilan élève'!X$16=3,'Bilan élève'!X$2,"")</f>
        <v/>
      </c>
      <c r="E25" s="28" t="str">
        <f>IF('Bilan élève'!X$16=4,'Bilan élève'!X$2,"")</f>
        <v/>
      </c>
    </row>
    <row r="26" spans="1:5" ht="14.25" customHeight="1" x14ac:dyDescent="0.2">
      <c r="A26" s="190"/>
      <c r="B26" s="28" t="str">
        <f>IF('Bilan élève'!Y$16=1,'Bilan élève'!Y$2,"")</f>
        <v/>
      </c>
      <c r="C26" s="28" t="str">
        <f>IF('Bilan élève'!Y$16=2,'Bilan élève'!Y$2,"")</f>
        <v/>
      </c>
      <c r="D26" s="28" t="str">
        <f>IF('Bilan élève'!Y$16=3,'Bilan élève'!Y$2,"")</f>
        <v/>
      </c>
      <c r="E26" s="28" t="str">
        <f>IF('Bilan élève'!Y$16=4,'Bilan élève'!Y$2,"")</f>
        <v/>
      </c>
    </row>
    <row r="27" spans="1:5" ht="14.25" customHeight="1" x14ac:dyDescent="0.2">
      <c r="A27" s="190"/>
      <c r="B27" s="28" t="str">
        <f>IF('Bilan élève'!Z$16=1,'Bilan élève'!Z$2,"")</f>
        <v/>
      </c>
      <c r="C27" s="28" t="str">
        <f>IF('Bilan élève'!Z$16=2,'Bilan élève'!Z$2,"")</f>
        <v/>
      </c>
      <c r="D27" s="28" t="str">
        <f>IF('Bilan élève'!Z$16=3,'Bilan élève'!Z$2,"")</f>
        <v/>
      </c>
      <c r="E27" s="28" t="str">
        <f>IF('Bilan élève'!Z$16=4,'Bilan élève'!Z$2,"")</f>
        <v/>
      </c>
    </row>
    <row r="28" spans="1:5" ht="14.25" customHeight="1" x14ac:dyDescent="0.2">
      <c r="A28" s="190"/>
      <c r="B28" s="28" t="str">
        <f>IF('Bilan élève'!AA$16=1,'Bilan élève'!AA$2,"")</f>
        <v/>
      </c>
      <c r="C28" s="28" t="str">
        <f>IF('Bilan élève'!AA$16=2,'Bilan élève'!AA$2,"")</f>
        <v/>
      </c>
      <c r="D28" s="28" t="str">
        <f>IF('Bilan élève'!AA$16=3,'Bilan élève'!AA$2,"")</f>
        <v/>
      </c>
      <c r="E28" s="28" t="str">
        <f>IF('Bilan élève'!AA$16=4,'Bilan élève'!AA$2,"")</f>
        <v/>
      </c>
    </row>
    <row r="29" spans="1:5" ht="14.25" customHeight="1" x14ac:dyDescent="0.2">
      <c r="A29" s="190"/>
      <c r="B29" s="28" t="str">
        <f>IF('Bilan élève'!AB$16=1,'Bilan élève'!AB$2,"")</f>
        <v/>
      </c>
      <c r="C29" s="28" t="str">
        <f>IF('Bilan élève'!AB$16=2,'Bilan élève'!AB$2,"")</f>
        <v/>
      </c>
      <c r="D29" s="28" t="str">
        <f>IF('Bilan élève'!AB$16=3,'Bilan élève'!AB$2,"")</f>
        <v/>
      </c>
      <c r="E29" s="28" t="str">
        <f>IF('Bilan élève'!AB$16=4,'Bilan élève'!AB$2,"")</f>
        <v/>
      </c>
    </row>
    <row r="30" spans="1:5" ht="14.25" customHeight="1" x14ac:dyDescent="0.2">
      <c r="A30" s="190"/>
      <c r="B30" s="28" t="str">
        <f>IF('Bilan élève'!AC$16=1,'Bilan élève'!AC$2,"")</f>
        <v/>
      </c>
      <c r="C30" s="28" t="str">
        <f>IF('Bilan élève'!AC$16=2,'Bilan élève'!AC$2,"")</f>
        <v/>
      </c>
      <c r="D30" s="28" t="str">
        <f>IF('Bilan élève'!AC$16=3,'Bilan élève'!AC$2,"")</f>
        <v/>
      </c>
      <c r="E30" s="28" t="str">
        <f>IF('Bilan élève'!AC$16=4,'Bilan élève'!AC$2,"")</f>
        <v/>
      </c>
    </row>
    <row r="31" spans="1:5" ht="14.25" customHeight="1" x14ac:dyDescent="0.2">
      <c r="A31" s="190"/>
      <c r="B31" s="28" t="str">
        <f>IF('Bilan élève'!AD$16=1,'Bilan élève'!AD$2,"")</f>
        <v/>
      </c>
      <c r="C31" s="28" t="str">
        <f>IF('Bilan élève'!AD$16=2,'Bilan élève'!AD$2,"")</f>
        <v/>
      </c>
      <c r="D31" s="28" t="str">
        <f>IF('Bilan élève'!AD$16=3,'Bilan élève'!AD$2,"")</f>
        <v/>
      </c>
      <c r="E31" s="28" t="str">
        <f>IF('Bilan élève'!AD$16=4,'Bilan élève'!AD$2,"")</f>
        <v/>
      </c>
    </row>
    <row r="32" spans="1:5" ht="14.25" customHeight="1" x14ac:dyDescent="0.2">
      <c r="A32" s="190"/>
      <c r="B32" s="28" t="str">
        <f>IF('Bilan élève'!AE$16=1,'Bilan élève'!AE$2,"")</f>
        <v/>
      </c>
      <c r="C32" s="28" t="str">
        <f>IF('Bilan élève'!AE$16=2,'Bilan élève'!AE$2,"")</f>
        <v/>
      </c>
      <c r="D32" s="28" t="str">
        <f>IF('Bilan élève'!AE$16=3,'Bilan élève'!AE$2,"")</f>
        <v/>
      </c>
      <c r="E32" s="28" t="str">
        <f>IF('Bilan élève'!AE$16=4,'Bilan élève'!AE$2,"")</f>
        <v/>
      </c>
    </row>
    <row r="33" spans="1:5" ht="14.25" customHeight="1" x14ac:dyDescent="0.2">
      <c r="A33" s="190"/>
      <c r="B33" s="28" t="str">
        <f>IF('Bilan élève'!AF$16=1,'Bilan élève'!AF$2,"")</f>
        <v/>
      </c>
      <c r="C33" s="28" t="str">
        <f>IF('Bilan élève'!AF$16=2,'Bilan élève'!AF$2,"")</f>
        <v/>
      </c>
      <c r="D33" s="28" t="str">
        <f>IF('Bilan élève'!AF$16=3,'Bilan élève'!AF$2,"")</f>
        <v/>
      </c>
      <c r="E33" s="28" t="str">
        <f>IF('Bilan élève'!AF$16=4,'Bilan élève'!AF$2,"")</f>
        <v/>
      </c>
    </row>
  </sheetData>
  <sheetProtection password="C82B" sheet="1" objects="1" scenarios="1"/>
  <mergeCells count="2">
    <mergeCell ref="A1:A33"/>
    <mergeCell ref="B1:E2"/>
  </mergeCells>
  <pageMargins left="0.23622047244094491" right="0.23622047244094491" top="0.74803149606299213" bottom="0.74803149606299213" header="0.31496062992125984" footer="0.31496062992125984"/>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37</vt:i4>
      </vt:variant>
    </vt:vector>
  </HeadingPairs>
  <TitlesOfParts>
    <vt:vector size="44" baseType="lpstr">
      <vt:lpstr>Présentation</vt:lpstr>
      <vt:lpstr>Mes élèves</vt:lpstr>
      <vt:lpstr>Résultats test rentrée</vt:lpstr>
      <vt:lpstr>Bilan élève</vt:lpstr>
      <vt:lpstr>groupes besoin LANGAGE</vt:lpstr>
      <vt:lpstr>groupes besoin STRUCTURER...</vt:lpstr>
      <vt:lpstr>groupes besoin EXPLORER...</vt:lpstr>
      <vt:lpstr>composante</vt:lpstr>
      <vt:lpstr>composantesresultats</vt:lpstr>
      <vt:lpstr>COPIE1</vt:lpstr>
      <vt:lpstr>COPIE2</vt:lpstr>
      <vt:lpstr>COPIE3</vt:lpstr>
      <vt:lpstr>COPIE4</vt:lpstr>
      <vt:lpstr>ELEVESCOMPOSANTE</vt:lpstr>
      <vt:lpstr>ELEVESRECHERCHE</vt:lpstr>
      <vt:lpstr>fluence1</vt:lpstr>
      <vt:lpstr>FLUENCE2</vt:lpstr>
      <vt:lpstr>FLUENCE3</vt:lpstr>
      <vt:lpstr>FLUENCE4</vt:lpstr>
      <vt:lpstr>GRAMM1</vt:lpstr>
      <vt:lpstr>GRAMM2</vt:lpstr>
      <vt:lpstr>GRAMM3</vt:lpstr>
      <vt:lpstr>GRAMM4</vt:lpstr>
      <vt:lpstr>LECTURE1</vt:lpstr>
      <vt:lpstr>LECTURE2</vt:lpstr>
      <vt:lpstr>LECTURE3</vt:lpstr>
      <vt:lpstr>LECTURE4</vt:lpstr>
      <vt:lpstr>nomeleve</vt:lpstr>
      <vt:lpstr>numeroeleve</vt:lpstr>
      <vt:lpstr>ORTHO1</vt:lpstr>
      <vt:lpstr>ORTHO2</vt:lpstr>
      <vt:lpstr>ORTHO3</vt:lpstr>
      <vt:lpstr>ORTHO4</vt:lpstr>
      <vt:lpstr>ORTHOG1</vt:lpstr>
      <vt:lpstr>ORTHOG2</vt:lpstr>
      <vt:lpstr>ORTHOG3</vt:lpstr>
      <vt:lpstr>ORTHOG4</vt:lpstr>
      <vt:lpstr>reco1</vt:lpstr>
      <vt:lpstr>reco2</vt:lpstr>
      <vt:lpstr>reco3</vt:lpstr>
      <vt:lpstr>reco4</vt:lpstr>
      <vt:lpstr>'groupes besoin EXPLORER...'!Zone_d_impression</vt:lpstr>
      <vt:lpstr>'groupes besoin LANGAGE'!Zone_d_impression</vt:lpstr>
      <vt:lpstr>'groupes besoin STRUCTURER...'!Zone_d_impression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BOUSSEMART</dc:creator>
  <cp:lastModifiedBy>Xavier Boussemart</cp:lastModifiedBy>
  <cp:lastPrinted>2022-04-01T03:01:54Z</cp:lastPrinted>
  <dcterms:created xsi:type="dcterms:W3CDTF">2021-10-28T21:25:11Z</dcterms:created>
  <dcterms:modified xsi:type="dcterms:W3CDTF">2024-12-19T23:48:35Z</dcterms:modified>
</cp:coreProperties>
</file>